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9390" windowHeight="4815" activeTab="0"/>
  </bookViews>
  <sheets>
    <sheet name="2008 год" sheetId="1" r:id="rId1"/>
  </sheets>
  <definedNames>
    <definedName name="_xlnm.Print_Titles" localSheetId="0">'2008 год'!$12:$13</definedName>
    <definedName name="_xlnm.Print_Area" localSheetId="0">'2008 год'!$A$1:$F$140</definedName>
  </definedNames>
  <calcPr fullCalcOnLoad="1"/>
</workbook>
</file>

<file path=xl/comments1.xml><?xml version="1.0" encoding="utf-8"?>
<comments xmlns="http://schemas.openxmlformats.org/spreadsheetml/2006/main">
  <authors>
    <author>Силаева ОВ</author>
  </authors>
  <commentList>
    <comment ref="C67" authorId="0">
      <text>
        <r>
          <rPr>
            <b/>
            <sz val="14"/>
            <rFont val="Times New Roman"/>
            <family val="1"/>
          </rPr>
          <t>Силаева ОВ:
изменить названиеКБК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<sst xmlns="http://schemas.openxmlformats.org/spreadsheetml/2006/main" count="281" uniqueCount="265">
  <si>
    <t>Доходы  от  реализации  иного  имущества, находящегося  в  собственности  городских  округов  (за исключением  имущества муниципальных  автономных  учреждений,  а  также  имущества муниципальных  унитарных  предприятий,  в  том  числе  казенных),  в  части  реализации  основных средств  по  указанному   имуществу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</si>
  <si>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</si>
  <si>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ЗАДОЛЖЕННОСТЬ И ПЕРЕРАСЧЕТЫ ПО ОТМЕНЕННЫМ НАЛОГАМ, СБОРАМ И ИНЫМ ОБЯЗАТЕЛЬНЫМ ПЛАТЕЖАМ</t>
  </si>
  <si>
    <t>Дотации бюджетам субъектов Российской Федерации и муниципальных образований</t>
  </si>
  <si>
    <t>Всего доходов</t>
  </si>
  <si>
    <t>Налог на доходы физических лиц</t>
  </si>
  <si>
    <t>Земельный налог</t>
  </si>
  <si>
    <t xml:space="preserve">Налог с продаж </t>
  </si>
  <si>
    <t>Налог на имущество предприятий</t>
  </si>
  <si>
    <t>Транспортный налог</t>
  </si>
  <si>
    <t>Налог на игорный бизнес</t>
  </si>
  <si>
    <t>Налог с имущества, переходящего в порядке наследования или дарения</t>
  </si>
  <si>
    <t>Единый налог на вмененный доход для отдельных видов деятельности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</si>
  <si>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</si>
  <si>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 административные правонарушения в области дорожного движения</t>
  </si>
  <si>
    <t>Налог на имущество физических лиц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</si>
  <si>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</si>
  <si>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</si>
  <si>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</si>
  <si>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</si>
  <si>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Платежи от государственных и муниципальных унитарных предприятий</t>
  </si>
  <si>
    <t>Денежные взыскания (штрафы) за  нарушение законодательства о налогах и сборах</t>
  </si>
  <si>
    <t>Денежные взыскания (штрафы) за 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</si>
  <si>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 бюджетов городских округов</t>
  </si>
  <si>
    <t>города Мурманска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</si>
  <si>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</si>
  <si>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НАЛОГОВЫЕ ДОХОДЫ</t>
  </si>
  <si>
    <t>НАЛОГИ НА ПРИБЫЛЬ,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</si>
  <si>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</si>
  <si>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</si>
  <si>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</si>
  <si>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</si>
  <si>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</si>
  <si>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</si>
  <si>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Транспортный налог с физических лиц</t>
  </si>
  <si>
    <t>ГОСУДАРСТВЕННАЯ ПОШЛИНА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</si>
  <si>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</si>
  <si>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</si>
  <si>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</si>
  <si>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</si>
  <si>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</si>
  <si>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</si>
  <si>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</si>
  <si>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</si>
  <si>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</si>
  <si>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</si>
  <si>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</si>
  <si>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</si>
  <si>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</si>
  <si>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</si>
  <si>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</si>
  <si>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</si>
  <si>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</si>
  <si>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</si>
  <si>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</si>
  <si>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 нарушение законодательства о недрах</t>
  </si>
  <si>
    <t>Денежные взыскания (штрафы) за  нарушение законодательства об экологической экспертизе</t>
  </si>
  <si>
    <t>Денежные взыскания (штрафы) за 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</si>
  <si>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</si>
  <si>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</si>
  <si>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НЕНАЛОГОВЫЕ ДОХОДЫ</t>
  </si>
  <si>
    <t>Проценты, полученные от предоставления бюджетных кредитов внутри страны за счет средств бюджетов городских округов</t>
  </si>
  <si>
    <t>БЕЗВОЗМЕЗДНЫЕ ПОСТУПЛЕНИЯ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</si>
  <si>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</si>
  <si>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</si>
  <si>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000 2 02 02004 04 0000 151</t>
  </si>
  <si>
    <t>Субсидии бюджетам городских округов на развитие социальной и инженерной инфраструктуры муниципальных образований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</si>
  <si>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</si>
  <si>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городских округов на комплектование книжных фондов библиотек муниципальных образований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</si>
  <si>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</si>
  <si>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</si>
  <si>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</si>
  <si>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</si>
  <si>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</si>
  <si>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</si>
  <si>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</si>
  <si>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</si>
  <si>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Прочие субвенции бюджетам городских округов</t>
  </si>
  <si>
    <t>Земельный  налог,  взимаемый  по  ставкам, установленным   в  соответствии  с  подпунктом  1 пункта 1 статьи  394  Налогового  кодекса  Российской Федерации  и  применяемым  к  объектам налогообложения,  расположенным  в  границах городских  округов</t>
  </si>
  <si>
    <t>Земельный  налог,  взимаемый  по  ставкам,  установленным  в  соответствии  с  подпунктом  2 пункта  1 статьи  394  Налогового  кодекса  Российской Федерации  и  применяемым  к  объектам налогообложения,  расположенным  в  границах городских  округов</t>
  </si>
  <si>
    <t>Доходы, получаемые в виде арендной либо иной платы за передачу в возмездное пользование государственного  и  муниципального  имущества  (за  исключением  имущества  автономных  учреждений,  а  также  имущества  государственных  и  муниципальных  унитарных предприятий,  в  том  числе  казенных)</t>
  </si>
  <si>
    <t>Доходы  от  сдачи  в  аренду  имущества,  находящегося в  оперативном  управлении  органов  управления  городских  округов  и  созданных  ими  учреждений  (за исключением  имущества  муниципальных  автономных учреждений)</t>
  </si>
  <si>
    <t xml:space="preserve">Плата  за  негативное  воздействие  на  окружающую  среду </t>
  </si>
  <si>
    <t>Субвенции  бюджетам  городских округов  на ежемесячное  денежное  вознаграждение  за  классное руководство</t>
  </si>
  <si>
    <t>Субвенции бюджетам городских округов на      компенсацию  части  родительской  платы  за    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</si>
  <si>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 бюджетам  городских  округов  на    обеспечение  жильем  инвалидов  войны  и  инвалидов боевых действий,  участников  Великой  Отечественной войны,  ветеранов  боевых  действий,  военнослужащих,  проходивших  военную  службу  в период  с  22  июня  1941 года  по  3 сентября  1945 года,  граждан,  награжденных  знаком  "Жителю блокадного  Ленинграда",  лиц,  работавших  на военных  объектах  в период  Великой  Отечественной войны,  членов  семей  погибших (умерших)  инвалидов  войны,  участников  Великой  Отечественной  войны,  ветеранов  боевых  действий, инвалидов и семей,   имеющих детей-инвалидов</t>
  </si>
  <si>
    <t>Налог  на  доходы физических  лиц  с  доходов, облагаемых  по  налоговой  ставке,  установленной пунктом 1 статьи 224 Налогового кодекса Российской Федерации</t>
  </si>
  <si>
    <t>Налог  на  доходы  физических  лиц  с  доходов, облагаемых  по  налоговой  ставке,  установленной пунктом  1  статьи  224  Налогового  кодекса    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</si>
  <si>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предприниматей, частных нотариусов и других лиц, занимающихся частной практикой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</si>
  <si>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</si>
  <si>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Денежные взыскания (штрафы) за 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</si>
  <si>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 нарушение законодательства в области охраны окружающей среды</t>
  </si>
  <si>
    <t>Единый сельскохозяйственный налог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</si>
  <si>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</si>
  <si>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</si>
  <si>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</si>
  <si>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НАЛОГОВЫЕ И НЕНАЛОГОВЫЕ ДОХОДЫ</t>
  </si>
  <si>
    <t>НЕНАЛОГОВЫЕ ДОХОДЫ</t>
  </si>
  <si>
    <t>Налоги на имущество</t>
  </si>
  <si>
    <t>Прочие неналоговые доходы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</si>
  <si>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</si>
  <si>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 на  доходы  физических  лиц  с  доходов, полученных в виде выигрышей и призов в проводимых конкурсах,  играх  и  других  мероприятиях  в 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</si>
  <si>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</si>
  <si>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Проценты, полученные от предоставления бюджетных кредитов внутри страны 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</si>
  <si>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</si>
  <si>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</si>
  <si>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Прочие безвозмездные поступления от других бюджетов бюджетной системы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</si>
  <si>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</si>
  <si>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</si>
  <si>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</si>
  <si>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</si>
  <si>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 от 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</si>
  <si>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</si>
  <si>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 нарушение законодательства об охране и использовании животного мира</t>
  </si>
  <si>
    <t>Субсидии бюджетам городских округов на внедрение инновационных образовательных программ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</si>
  <si>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</si>
  <si>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Транспортный налог с организаций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</si>
  <si>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</si>
  <si>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</si>
  <si>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</si>
  <si>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Субсидии бюджетам городских округов на обеспечение жильем молодых семей</t>
  </si>
  <si>
    <t>Прочие безвозмездные поступления в бюджеты городских округов от бюджетов субъектов Российской Федерации</t>
  </si>
  <si>
    <t>Налог на прибыль организаций, зачислявшийся до 1 января 2005 года в местные бюджеты</t>
  </si>
  <si>
    <t>Прочие доходы от оказания платных услуг и компенсации затрат государства</t>
  </si>
  <si>
    <t>Доходы от возмещения ущерба при возникновении страховых случаев</t>
  </si>
  <si>
    <t xml:space="preserve">Возмещение сумм, израсходованных незаконно или не по целевому назначению, а также доходов, полученных от их использования 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</si>
  <si>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</si>
  <si>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Невыясненные поступления</t>
  </si>
  <si>
    <t>к решению Совета депутатов</t>
  </si>
  <si>
    <t>Прочие налоги и сборы (по отмененным налогам и сборам субъектов Российской Федерации)</t>
  </si>
  <si>
    <t>Доходы бюджета муниципального образования город Мурманск</t>
  </si>
  <si>
    <t>тыс.руб.</t>
  </si>
  <si>
    <t xml:space="preserve">Наименование </t>
  </si>
  <si>
    <t>Уточненный план</t>
  </si>
  <si>
    <t>000</t>
  </si>
  <si>
    <t>КОСГУ</t>
  </si>
  <si>
    <t>Вид доходов,           подвид доходов</t>
  </si>
  <si>
    <t xml:space="preserve">1 00 00000 00 0000 </t>
  </si>
  <si>
    <t xml:space="preserve">1 01 00000 00 0000 </t>
  </si>
  <si>
    <t xml:space="preserve">1 01 02000 01 0000 </t>
  </si>
  <si>
    <t xml:space="preserve">1 01 02010 01 0000 </t>
  </si>
  <si>
    <t xml:space="preserve">1 01 02011 01 0000 </t>
  </si>
  <si>
    <t xml:space="preserve">1 01 02020 01 0000 </t>
  </si>
  <si>
    <t xml:space="preserve">1 01 02021 01 0000 </t>
  </si>
  <si>
    <t xml:space="preserve">1 01 02022 01 0000 </t>
  </si>
  <si>
    <t xml:space="preserve">1 01 02030 01 0000 </t>
  </si>
  <si>
    <t xml:space="preserve">1 01 02040 01 0000 </t>
  </si>
  <si>
    <t xml:space="preserve">1 01 02050 01 0000 </t>
  </si>
  <si>
    <t xml:space="preserve">1 05 00000 00 0000 </t>
  </si>
  <si>
    <t xml:space="preserve">1 05 01000 00 0000 </t>
  </si>
  <si>
    <t xml:space="preserve">1 05 01010 01 0000 </t>
  </si>
  <si>
    <t xml:space="preserve">1 05 01020 01 0000 </t>
  </si>
  <si>
    <t xml:space="preserve">1 05 01040 02 0000 </t>
  </si>
  <si>
    <t xml:space="preserve">1 05 02000 02 0000 </t>
  </si>
  <si>
    <t xml:space="preserve">1 05 03000 01 0000 </t>
  </si>
  <si>
    <t xml:space="preserve">1 06 00000 00 0000 </t>
  </si>
  <si>
    <t xml:space="preserve">1 06 01000 00 0000 </t>
  </si>
  <si>
    <t xml:space="preserve">1 06 01020 04 0000 </t>
  </si>
  <si>
    <t xml:space="preserve">1 06 04000 02 0000 </t>
  </si>
  <si>
    <t xml:space="preserve">1 06 04011 02 0000 </t>
  </si>
  <si>
    <t xml:space="preserve">1 06 04012 02 0000 </t>
  </si>
  <si>
    <t xml:space="preserve">1 06 05000 02 0000 </t>
  </si>
  <si>
    <t xml:space="preserve">1 06 06000 00 0000 </t>
  </si>
  <si>
    <t xml:space="preserve">1 06 06012 04 0000 </t>
  </si>
  <si>
    <t xml:space="preserve">1 06 06022 04 0000 </t>
  </si>
  <si>
    <t xml:space="preserve">1 08 00000 00 0000 </t>
  </si>
  <si>
    <t xml:space="preserve">1 08 03000 01 0000 </t>
  </si>
  <si>
    <t xml:space="preserve">1 08 03010 01 0000 </t>
  </si>
  <si>
    <t xml:space="preserve">1 08 07000 01 0000 </t>
  </si>
  <si>
    <t xml:space="preserve">1 08 07140 01 0000 </t>
  </si>
  <si>
    <t xml:space="preserve">1 08 07150 01 0000 </t>
  </si>
  <si>
    <t xml:space="preserve">1 09 00000 00 0000 </t>
  </si>
  <si>
    <t xml:space="preserve">1 09 01000 00 0000 </t>
  </si>
  <si>
    <t xml:space="preserve">1 09 01020 04 0000 </t>
  </si>
  <si>
    <t xml:space="preserve">1 09 04000 00 0000 </t>
  </si>
  <si>
    <t xml:space="preserve">1 09 04010 02 0000 </t>
  </si>
  <si>
    <t xml:space="preserve">1 09 04040 01 0000 </t>
  </si>
  <si>
    <t xml:space="preserve">1 09 04050 04 0000 </t>
  </si>
  <si>
    <t xml:space="preserve">1 09 06000 02 0000 </t>
  </si>
  <si>
    <t xml:space="preserve">1 09 06010 02 0000 </t>
  </si>
  <si>
    <t xml:space="preserve">1 09 07000 00 0000 </t>
  </si>
  <si>
    <t xml:space="preserve">1 11 00000 00 0000 </t>
  </si>
  <si>
    <t xml:space="preserve">1 11 01000 00 0000 </t>
  </si>
  <si>
    <t xml:space="preserve">1 11 01040 04 0000 </t>
  </si>
  <si>
    <t xml:space="preserve">   1 11 03000 00 0000   </t>
  </si>
  <si>
    <t xml:space="preserve">1 11 03040 04 0000 </t>
  </si>
  <si>
    <t xml:space="preserve">1 11 05000 00 0000 </t>
  </si>
  <si>
    <t xml:space="preserve">1 11 05010 04 0000 </t>
  </si>
  <si>
    <t xml:space="preserve">1 11 05024 04 0000 </t>
  </si>
  <si>
    <t xml:space="preserve">1 11 05034 04 0000 </t>
  </si>
  <si>
    <t xml:space="preserve">1 11 07000 00 0000 </t>
  </si>
  <si>
    <t xml:space="preserve">1 11 07014 04 0000 </t>
  </si>
  <si>
    <t xml:space="preserve">1 11 09000 00 0000 </t>
  </si>
  <si>
    <t xml:space="preserve">1 11 09044 04 0000 </t>
  </si>
  <si>
    <t xml:space="preserve">1 12 00000 00 0000 </t>
  </si>
  <si>
    <t xml:space="preserve">1 12 01000 01 0000 </t>
  </si>
  <si>
    <t xml:space="preserve">113 00000 00 0000 </t>
  </si>
  <si>
    <t xml:space="preserve">113 03000 00 0000 </t>
  </si>
  <si>
    <t xml:space="preserve">113 03040 04 0000 </t>
  </si>
  <si>
    <t xml:space="preserve">1 14 00000 00 0000 </t>
  </si>
  <si>
    <t xml:space="preserve">1 14 01000 00 0000 </t>
  </si>
  <si>
    <t xml:space="preserve">1 14 01040 04 0000 </t>
  </si>
  <si>
    <t xml:space="preserve">1 14 02000 00 0000 </t>
  </si>
  <si>
    <t xml:space="preserve">1 14 02032 04 0000 </t>
  </si>
  <si>
    <t xml:space="preserve">1 14 02033 04 0000 </t>
  </si>
  <si>
    <t xml:space="preserve">1 14 06000 00 0000 </t>
  </si>
  <si>
    <t xml:space="preserve">1 14 06012 04 0000 </t>
  </si>
  <si>
    <t xml:space="preserve">1 16 00000 00 0000 </t>
  </si>
  <si>
    <t xml:space="preserve">1 16 03000 00 0000 </t>
  </si>
  <si>
    <t xml:space="preserve">1 16 03010 01 0000 </t>
  </si>
  <si>
    <t xml:space="preserve">1 16 03030 01 0000 </t>
  </si>
  <si>
    <t xml:space="preserve">1 16 06000 01 0000 </t>
  </si>
  <si>
    <t xml:space="preserve">1 16 08000 01 0000 </t>
  </si>
  <si>
    <t xml:space="preserve">1 16 23000 00 0000 </t>
  </si>
  <si>
    <t xml:space="preserve">1 16 23040 04 0000 </t>
  </si>
  <si>
    <t xml:space="preserve">1 16 25000 01 0000 </t>
  </si>
  <si>
    <t xml:space="preserve">1 16 25010 01 0000 </t>
  </si>
  <si>
    <t xml:space="preserve">1 16 25030 01 0000 </t>
  </si>
  <si>
    <t xml:space="preserve">1 16 25040 01 0000 </t>
  </si>
  <si>
    <t xml:space="preserve">1 16 25050 01 0000 </t>
  </si>
  <si>
    <t xml:space="preserve">1 16 25060 01 0000 </t>
  </si>
  <si>
    <t xml:space="preserve">1 16 28000 01 0000 </t>
  </si>
  <si>
    <t xml:space="preserve">1 16 30000 01 0000 </t>
  </si>
  <si>
    <t xml:space="preserve">1 16 32000 00 0000 </t>
  </si>
  <si>
    <t xml:space="preserve">1 16 32040 04 0000 </t>
  </si>
  <si>
    <t xml:space="preserve">1 16 33000 00 0000 </t>
  </si>
  <si>
    <t xml:space="preserve">1 16 33040 04 0000 </t>
  </si>
  <si>
    <t xml:space="preserve">1 16 90000 00 0000 </t>
  </si>
  <si>
    <t xml:space="preserve">1 16 90040 04 0000 </t>
  </si>
  <si>
    <t xml:space="preserve">1 17 00000 00 0000 </t>
  </si>
  <si>
    <t xml:space="preserve">1 17 01000 00 0000 </t>
  </si>
  <si>
    <t xml:space="preserve">1 17 01040 04 0000 </t>
  </si>
  <si>
    <t xml:space="preserve">1 17 05000 00 0000 </t>
  </si>
  <si>
    <t xml:space="preserve">1 17 05040 04 0000 </t>
  </si>
  <si>
    <t xml:space="preserve">1 19 00000 00 0000 </t>
  </si>
  <si>
    <t xml:space="preserve">1 19 04000 04 0000 </t>
  </si>
  <si>
    <t xml:space="preserve">2 00 00000 00 0000 </t>
  </si>
  <si>
    <t xml:space="preserve">2 02 00000 00 0000 </t>
  </si>
  <si>
    <t xml:space="preserve">2 02 01000 00 0000 </t>
  </si>
  <si>
    <t xml:space="preserve">2 02 01001 04 0000 </t>
  </si>
  <si>
    <t xml:space="preserve">2 02 02000 00 0000 </t>
  </si>
  <si>
    <t xml:space="preserve">2 02 02008 04 0000 </t>
  </si>
  <si>
    <t xml:space="preserve">2 02 02022 04 0000 </t>
  </si>
  <si>
    <t xml:space="preserve">2 02 02024 04 0000 </t>
  </si>
  <si>
    <t xml:space="preserve">2 02 02068 04 0000 </t>
  </si>
  <si>
    <t xml:space="preserve">2 02 02077 04 0000 </t>
  </si>
  <si>
    <t xml:space="preserve">2 02 02999 04 0000 </t>
  </si>
  <si>
    <t xml:space="preserve">2 02 03000 00 0000 </t>
  </si>
  <si>
    <t xml:space="preserve">2 02 03003 04 0000 </t>
  </si>
  <si>
    <t xml:space="preserve">2 02 03021 04 0000 </t>
  </si>
  <si>
    <t xml:space="preserve">2 02 03022 04 0000 </t>
  </si>
  <si>
    <t xml:space="preserve">2 02 03024 04 0000 </t>
  </si>
  <si>
    <t xml:space="preserve">2 02 03026 04 0000 </t>
  </si>
  <si>
    <t xml:space="preserve">2 02 03027 04 0000 </t>
  </si>
  <si>
    <t xml:space="preserve">2 02 03029 04 0000 </t>
  </si>
  <si>
    <t xml:space="preserve">2 02 03030 04 0000 </t>
  </si>
  <si>
    <t xml:space="preserve">2 02 09023 04 0000 </t>
  </si>
  <si>
    <t xml:space="preserve">2 02 09000 00 0000 </t>
  </si>
  <si>
    <t xml:space="preserve">2 02 03999 04 0000 </t>
  </si>
  <si>
    <t>% исполне-   ния</t>
  </si>
  <si>
    <t xml:space="preserve">      Исполнение      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</si>
  <si>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</si>
  <si>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бюджета, за 2008 год</t>
  </si>
  <si>
    <t>Приложение № 2</t>
  </si>
  <si>
    <t>от 25.06.2009 №  7-81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</si>
</sst>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#,##0.0"/>
    <numFmt numFmtId="169" formatCode="#,##0.00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7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66" fontId="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168" fontId="7" fillId="0" borderId="2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3" xfId="0" applyFont="1" applyFill="1" applyBorder="1" applyAlignment="1">
      <alignment horizontal="right" vertical="top"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6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8" fontId="8" fillId="0" borderId="4" xfId="0" applyNumberFormat="1" applyFont="1" applyBorder="1" applyAlignment="1">
      <alignment/>
    </xf>
    <xf numFmtId="0" fontId="8" fillId="0" borderId="5" xfId="0" applyFont="1" applyBorder="1" applyAlignment="1">
      <alignment horizontal="right" vertical="top"/>
    </xf>
    <xf numFmtId="0" fontId="8" fillId="0" borderId="5" xfId="0" applyFont="1" applyBorder="1" applyAlignment="1">
      <alignment horizontal="left" vertical="center"/>
    </xf>
    <xf numFmtId="168" fontId="8" fillId="0" borderId="5" xfId="0" applyNumberFormat="1" applyFont="1" applyBorder="1" applyAlignment="1">
      <alignment/>
    </xf>
    <xf numFmtId="168" fontId="8" fillId="0" borderId="6" xfId="0" applyNumberFormat="1" applyFont="1" applyBorder="1" applyAlignment="1">
      <alignment/>
    </xf>
    <xf numFmtId="0" fontId="3" fillId="0" borderId="5" xfId="0" applyFont="1" applyBorder="1" applyAlignment="1">
      <alignment horizontal="right" vertical="top"/>
    </xf>
    <xf numFmtId="0" fontId="4" fillId="0" borderId="7" xfId="0" applyFont="1" applyBorder="1" applyAlignment="1">
      <alignment vertical="top" wrapText="1"/>
    </xf>
    <xf numFmtId="168" fontId="4" fillId="0" borderId="5" xfId="0" applyNumberFormat="1" applyFont="1" applyBorder="1" applyAlignment="1">
      <alignment/>
    </xf>
    <xf numFmtId="0" fontId="3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vertical="top" wrapText="1"/>
    </xf>
    <xf numFmtId="168" fontId="4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right" vertical="top"/>
    </xf>
    <xf numFmtId="0" fontId="7" fillId="0" borderId="9" xfId="0" applyFont="1" applyBorder="1" applyAlignment="1">
      <alignment vertical="top" wrapText="1"/>
    </xf>
    <xf numFmtId="168" fontId="7" fillId="0" borderId="8" xfId="0" applyNumberFormat="1" applyFont="1" applyBorder="1" applyAlignment="1">
      <alignment/>
    </xf>
    <xf numFmtId="168" fontId="11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right" vertical="top"/>
    </xf>
    <xf numFmtId="168" fontId="7" fillId="0" borderId="4" xfId="0" applyNumberFormat="1" applyFont="1" applyBorder="1" applyAlignment="1">
      <alignment/>
    </xf>
    <xf numFmtId="168" fontId="7" fillId="0" borderId="4" xfId="0" applyNumberFormat="1" applyFont="1" applyBorder="1" applyAlignment="1">
      <alignment/>
    </xf>
    <xf numFmtId="0" fontId="2" fillId="0" borderId="8" xfId="0" applyFont="1" applyBorder="1" applyAlignment="1">
      <alignment horizontal="right" vertical="top"/>
    </xf>
    <xf numFmtId="0" fontId="7" fillId="0" borderId="9" xfId="0" applyFont="1" applyBorder="1" applyAlignment="1">
      <alignment vertical="top" wrapText="1"/>
    </xf>
    <xf numFmtId="168" fontId="7" fillId="0" borderId="8" xfId="0" applyNumberFormat="1" applyFont="1" applyBorder="1" applyAlignment="1">
      <alignment/>
    </xf>
    <xf numFmtId="168" fontId="7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right" vertical="top"/>
    </xf>
    <xf numFmtId="0" fontId="4" fillId="0" borderId="8" xfId="0" applyFont="1" applyBorder="1" applyAlignment="1">
      <alignment vertical="top" wrapText="1"/>
    </xf>
    <xf numFmtId="168" fontId="4" fillId="0" borderId="8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4" fillId="0" borderId="8" xfId="0" applyNumberFormat="1" applyFont="1" applyFill="1" applyBorder="1" applyAlignment="1">
      <alignment/>
    </xf>
    <xf numFmtId="0" fontId="3" fillId="0" borderId="7" xfId="0" applyFont="1" applyBorder="1" applyAlignment="1">
      <alignment horizontal="right" vertical="top"/>
    </xf>
    <xf numFmtId="0" fontId="4" fillId="0" borderId="5" xfId="0" applyFont="1" applyBorder="1" applyAlignment="1">
      <alignment vertical="top" wrapText="1"/>
    </xf>
    <xf numFmtId="0" fontId="3" fillId="0" borderId="9" xfId="0" applyFont="1" applyBorder="1" applyAlignment="1">
      <alignment horizontal="right" vertical="top"/>
    </xf>
    <xf numFmtId="0" fontId="4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right" vertical="top"/>
    </xf>
    <xf numFmtId="0" fontId="7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right" vertical="top"/>
    </xf>
    <xf numFmtId="0" fontId="7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8" fontId="7" fillId="0" borderId="4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0" fontId="3" fillId="0" borderId="8" xfId="0" applyFont="1" applyBorder="1" applyAlignment="1">
      <alignment horizontal="right" vertical="top"/>
    </xf>
    <xf numFmtId="168" fontId="7" fillId="0" borderId="9" xfId="0" applyNumberFormat="1" applyFont="1" applyBorder="1" applyAlignment="1">
      <alignment/>
    </xf>
    <xf numFmtId="0" fontId="3" fillId="0" borderId="8" xfId="0" applyFont="1" applyBorder="1" applyAlignment="1">
      <alignment horizontal="center" vertical="top"/>
    </xf>
    <xf numFmtId="168" fontId="4" fillId="0" borderId="8" xfId="0" applyNumberFormat="1" applyFont="1" applyBorder="1" applyAlignment="1">
      <alignment wrapText="1"/>
    </xf>
    <xf numFmtId="168" fontId="7" fillId="0" borderId="9" xfId="0" applyNumberFormat="1" applyFont="1" applyBorder="1" applyAlignment="1">
      <alignment/>
    </xf>
    <xf numFmtId="168" fontId="7" fillId="0" borderId="4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168" fontId="4" fillId="0" borderId="8" xfId="0" applyNumberFormat="1" applyFont="1" applyBorder="1" applyAlignment="1">
      <alignment/>
    </xf>
    <xf numFmtId="168" fontId="4" fillId="0" borderId="8" xfId="0" applyNumberFormat="1" applyFont="1" applyBorder="1" applyAlignment="1">
      <alignment/>
    </xf>
    <xf numFmtId="0" fontId="3" fillId="0" borderId="8" xfId="0" applyFont="1" applyFill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0" fontId="3" fillId="0" borderId="5" xfId="0" applyFont="1" applyFill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168" fontId="7" fillId="0" borderId="3" xfId="0" applyNumberFormat="1" applyFont="1" applyBorder="1" applyAlignment="1">
      <alignment/>
    </xf>
    <xf numFmtId="0" fontId="8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/>
    </xf>
    <xf numFmtId="168" fontId="4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right" vertical="top"/>
    </xf>
    <xf numFmtId="0" fontId="8" fillId="0" borderId="6" xfId="0" applyFont="1" applyBorder="1" applyAlignment="1">
      <alignment horizontal="center" vertical="center"/>
    </xf>
    <xf numFmtId="168" fontId="4" fillId="0" borderId="3" xfId="0" applyNumberFormat="1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/>
    </xf>
    <xf numFmtId="0" fontId="7" fillId="0" borderId="14" xfId="0" applyFont="1" applyBorder="1" applyAlignment="1">
      <alignment vertical="top" wrapText="1"/>
    </xf>
    <xf numFmtId="168" fontId="7" fillId="0" borderId="14" xfId="0" applyNumberFormat="1" applyFont="1" applyBorder="1" applyAlignment="1">
      <alignment/>
    </xf>
    <xf numFmtId="168" fontId="4" fillId="0" borderId="8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68" fontId="7" fillId="0" borderId="14" xfId="0" applyNumberFormat="1" applyFont="1" applyBorder="1" applyAlignment="1">
      <alignment/>
    </xf>
    <xf numFmtId="0" fontId="3" fillId="0" borderId="4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8" xfId="0" applyFont="1" applyFill="1" applyBorder="1" applyAlignment="1">
      <alignment horizontal="right" vertical="top"/>
    </xf>
    <xf numFmtId="168" fontId="7" fillId="0" borderId="8" xfId="0" applyNumberFormat="1" applyFont="1" applyFill="1" applyBorder="1" applyAlignment="1">
      <alignment/>
    </xf>
    <xf numFmtId="168" fontId="4" fillId="0" borderId="8" xfId="0" applyNumberFormat="1" applyFont="1" applyFill="1" applyBorder="1" applyAlignment="1">
      <alignment wrapText="1"/>
    </xf>
    <xf numFmtId="168" fontId="7" fillId="0" borderId="11" xfId="0" applyNumberFormat="1" applyFont="1" applyFill="1" applyBorder="1" applyAlignment="1">
      <alignment/>
    </xf>
    <xf numFmtId="168" fontId="4" fillId="0" borderId="5" xfId="0" applyNumberFormat="1" applyFont="1" applyFill="1" applyBorder="1" applyAlignment="1">
      <alignment/>
    </xf>
    <xf numFmtId="168" fontId="7" fillId="0" borderId="9" xfId="0" applyNumberFormat="1" applyFont="1" applyFill="1" applyBorder="1" applyAlignment="1">
      <alignment/>
    </xf>
    <xf numFmtId="168" fontId="7" fillId="0" borderId="8" xfId="0" applyNumberFormat="1" applyFont="1" applyFill="1" applyBorder="1" applyAlignment="1">
      <alignment/>
    </xf>
    <xf numFmtId="168" fontId="4" fillId="0" borderId="8" xfId="0" applyNumberFormat="1" applyFont="1" applyFill="1" applyBorder="1" applyAlignment="1">
      <alignment/>
    </xf>
    <xf numFmtId="168" fontId="7" fillId="0" borderId="8" xfId="0" applyNumberFormat="1" applyFont="1" applyFill="1" applyBorder="1" applyAlignment="1">
      <alignment/>
    </xf>
    <xf numFmtId="168" fontId="4" fillId="0" borderId="8" xfId="0" applyNumberFormat="1" applyFont="1" applyFill="1" applyBorder="1" applyAlignment="1">
      <alignment/>
    </xf>
    <xf numFmtId="168" fontId="4" fillId="0" borderId="8" xfId="0" applyNumberFormat="1" applyFont="1" applyFill="1" applyBorder="1" applyAlignment="1">
      <alignment/>
    </xf>
    <xf numFmtId="168" fontId="7" fillId="0" borderId="9" xfId="0" applyNumberFormat="1" applyFont="1" applyFill="1" applyBorder="1" applyAlignment="1">
      <alignment/>
    </xf>
    <xf numFmtId="168" fontId="8" fillId="0" borderId="4" xfId="0" applyNumberFormat="1" applyFont="1" applyFill="1" applyBorder="1" applyAlignment="1">
      <alignment/>
    </xf>
    <xf numFmtId="168" fontId="8" fillId="0" borderId="5" xfId="0" applyNumberFormat="1" applyFont="1" applyFill="1" applyBorder="1" applyAlignment="1">
      <alignment/>
    </xf>
    <xf numFmtId="168" fontId="11" fillId="0" borderId="8" xfId="0" applyNumberFormat="1" applyFont="1" applyFill="1" applyBorder="1" applyAlignment="1">
      <alignment/>
    </xf>
    <xf numFmtId="168" fontId="7" fillId="0" borderId="14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7" fillId="0" borderId="4" xfId="0" applyNumberFormat="1" applyFont="1" applyFill="1" applyBorder="1" applyAlignment="1">
      <alignment/>
    </xf>
    <xf numFmtId="168" fontId="8" fillId="0" borderId="6" xfId="0" applyNumberFormat="1" applyFont="1" applyFill="1" applyBorder="1" applyAlignment="1">
      <alignment/>
    </xf>
    <xf numFmtId="168" fontId="7" fillId="0" borderId="8" xfId="0" applyNumberFormat="1" applyFont="1" applyFill="1" applyBorder="1" applyAlignment="1">
      <alignment wrapText="1"/>
    </xf>
    <xf numFmtId="168" fontId="7" fillId="0" borderId="14" xfId="0" applyNumberFormat="1" applyFont="1" applyFill="1" applyBorder="1" applyAlignment="1">
      <alignment wrapText="1"/>
    </xf>
    <xf numFmtId="168" fontId="7" fillId="0" borderId="4" xfId="0" applyNumberFormat="1" applyFont="1" applyFill="1" applyBorder="1" applyAlignment="1">
      <alignment wrapText="1"/>
    </xf>
    <xf numFmtId="168" fontId="7" fillId="0" borderId="16" xfId="0" applyNumberFormat="1" applyFont="1" applyFill="1" applyBorder="1" applyAlignment="1">
      <alignment/>
    </xf>
    <xf numFmtId="168" fontId="7" fillId="0" borderId="1" xfId="0" applyNumberFormat="1" applyFont="1" applyFill="1" applyBorder="1" applyAlignment="1">
      <alignment/>
    </xf>
    <xf numFmtId="168" fontId="7" fillId="0" borderId="11" xfId="0" applyNumberFormat="1" applyFont="1" applyFill="1" applyBorder="1" applyAlignment="1">
      <alignment/>
    </xf>
    <xf numFmtId="168" fontId="4" fillId="0" borderId="5" xfId="0" applyNumberFormat="1" applyFont="1" applyFill="1" applyBorder="1" applyAlignment="1">
      <alignment/>
    </xf>
    <xf numFmtId="168" fontId="7" fillId="0" borderId="4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vertical="top" wrapText="1"/>
    </xf>
    <xf numFmtId="168" fontId="4" fillId="0" borderId="4" xfId="0" applyNumberFormat="1" applyFont="1" applyFill="1" applyBorder="1" applyAlignment="1">
      <alignment/>
    </xf>
    <xf numFmtId="0" fontId="7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vertical="top" wrapText="1"/>
    </xf>
    <xf numFmtId="168" fontId="7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vertical="top" wrapText="1"/>
    </xf>
    <xf numFmtId="168" fontId="7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168" fontId="4" fillId="0" borderId="14" xfId="0" applyNumberFormat="1" applyFont="1" applyBorder="1" applyAlignment="1">
      <alignment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8" xfId="0" applyFont="1" applyFill="1" applyBorder="1" applyAlignment="1">
      <alignment horizontal="right" vertical="top"/>
    </xf>
    <xf numFmtId="168" fontId="7" fillId="0" borderId="8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right" vertical="top"/>
    </xf>
    <xf numFmtId="0" fontId="4" fillId="0" borderId="14" xfId="0" applyFont="1" applyBorder="1" applyAlignment="1">
      <alignment vertical="top" wrapText="1"/>
    </xf>
    <xf numFmtId="168" fontId="4" fillId="0" borderId="18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168" fontId="4" fillId="0" borderId="9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7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14" fillId="0" borderId="0" xfId="0" applyFont="1" applyAlignment="1">
      <alignment horizontal="left"/>
    </xf>
    <xf numFmtId="168" fontId="7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/>
    </xf>
    <xf numFmtId="168" fontId="4" fillId="0" borderId="14" xfId="0" applyNumberFormat="1" applyFont="1" applyFill="1" applyBorder="1" applyAlignment="1">
      <alignment wrapText="1"/>
    </xf>
    <xf numFmtId="168" fontId="4" fillId="0" borderId="14" xfId="0" applyNumberFormat="1" applyFont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14" xfId="0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center" vertical="top"/>
    </xf>
    <xf numFmtId="168" fontId="4" fillId="0" borderId="14" xfId="0" applyNumberFormat="1" applyFont="1" applyFill="1" applyBorder="1" applyAlignment="1">
      <alignment/>
    </xf>
    <xf numFmtId="168" fontId="4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right" vertical="top"/>
    </xf>
    <xf numFmtId="0" fontId="2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vertical="top" wrapText="1"/>
    </xf>
    <xf numFmtId="168" fontId="7" fillId="0" borderId="18" xfId="0" applyNumberFormat="1" applyFont="1" applyFill="1" applyBorder="1" applyAlignment="1">
      <alignment/>
    </xf>
    <xf numFmtId="168" fontId="7" fillId="0" borderId="18" xfId="0" applyNumberFormat="1" applyFont="1" applyBorder="1" applyAlignment="1">
      <alignment/>
    </xf>
    <xf numFmtId="0" fontId="2" fillId="0" borderId="14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/>
    </xf>
    <xf numFmtId="0" fontId="3" fillId="0" borderId="26" xfId="0" applyFont="1" applyBorder="1" applyAlignment="1">
      <alignment horizontal="right" vertical="top"/>
    </xf>
    <xf numFmtId="0" fontId="4" fillId="0" borderId="26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vertical="top"/>
    </xf>
    <xf numFmtId="168" fontId="4" fillId="0" borderId="26" xfId="0" applyNumberFormat="1" applyFont="1" applyFill="1" applyBorder="1" applyAlignment="1">
      <alignment horizontal="right" wrapText="1"/>
    </xf>
    <xf numFmtId="168" fontId="4" fillId="0" borderId="26" xfId="0" applyNumberFormat="1" applyFont="1" applyBorder="1" applyAlignment="1">
      <alignment horizontal="right" wrapText="1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168" fontId="4" fillId="0" borderId="18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view="pageBreakPreview" zoomScale="75" zoomScaleNormal="75" zoomScaleSheetLayoutView="75" workbookViewId="0" topLeftCell="A1">
      <selection activeCell="C4" sqref="C4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64.25390625" style="0" customWidth="1"/>
    <col min="4" max="4" width="15.875" style="37" customWidth="1"/>
    <col min="5" max="5" width="15.875" style="0" customWidth="1"/>
    <col min="6" max="6" width="14.125" style="0" customWidth="1"/>
    <col min="7" max="7" width="5.125" style="0" customWidth="1"/>
    <col min="8" max="9" width="8.25390625" style="0" customWidth="1"/>
    <col min="10" max="10" width="9.875" style="0" customWidth="1"/>
    <col min="11" max="11" width="8.75390625" style="0" customWidth="1"/>
    <col min="12" max="15" width="8.25390625" style="0" customWidth="1"/>
    <col min="17" max="17" width="10.625" style="0" customWidth="1"/>
  </cols>
  <sheetData>
    <row r="1" spans="4:6" ht="20.25">
      <c r="D1" s="265" t="s">
        <v>263</v>
      </c>
      <c r="E1" s="265"/>
      <c r="F1" s="265"/>
    </row>
    <row r="2" spans="3:12" ht="20.25">
      <c r="C2" s="178"/>
      <c r="D2" s="265" t="s">
        <v>128</v>
      </c>
      <c r="E2" s="265"/>
      <c r="F2" s="265"/>
      <c r="H2" s="249"/>
      <c r="I2" s="249"/>
      <c r="J2" s="249"/>
      <c r="K2" s="249"/>
      <c r="L2" s="249"/>
    </row>
    <row r="3" spans="4:12" ht="20.25">
      <c r="D3" s="265" t="s">
        <v>24</v>
      </c>
      <c r="E3" s="265"/>
      <c r="F3" s="265"/>
      <c r="H3" s="250"/>
      <c r="I3" s="250"/>
      <c r="J3" s="250"/>
      <c r="K3" s="250"/>
      <c r="L3" s="250"/>
    </row>
    <row r="4" spans="4:12" ht="20.25">
      <c r="D4" s="265" t="s">
        <v>264</v>
      </c>
      <c r="E4" s="265"/>
      <c r="F4" s="265"/>
      <c r="H4" s="249"/>
      <c r="I4" s="249"/>
      <c r="J4" s="249"/>
      <c r="K4" s="249"/>
      <c r="L4" s="249"/>
    </row>
    <row r="5" spans="4:12" ht="20.25">
      <c r="D5" s="112"/>
      <c r="E5" s="29"/>
      <c r="F5" s="29"/>
      <c r="H5" s="249"/>
      <c r="I5" s="249"/>
      <c r="J5" s="249"/>
      <c r="K5" s="249"/>
      <c r="L5" s="249"/>
    </row>
    <row r="6" spans="8:12" ht="3" customHeight="1">
      <c r="H6" s="226"/>
      <c r="I6" s="226"/>
      <c r="J6" s="226"/>
      <c r="K6" s="226"/>
      <c r="L6" s="226"/>
    </row>
    <row r="7" spans="1:18" ht="23.25">
      <c r="A7" s="252" t="s">
        <v>130</v>
      </c>
      <c r="B7" s="252"/>
      <c r="C7" s="252"/>
      <c r="D7" s="252"/>
      <c r="E7" s="252"/>
      <c r="F7" s="252"/>
      <c r="G7" s="15"/>
      <c r="H7" s="249"/>
      <c r="I7" s="249"/>
      <c r="J7" s="249"/>
      <c r="K7" s="249"/>
      <c r="L7" s="249"/>
      <c r="M7" s="6"/>
      <c r="N7" s="6"/>
      <c r="O7" s="6"/>
      <c r="P7" s="6"/>
      <c r="Q7" s="6"/>
      <c r="R7" s="1"/>
    </row>
    <row r="8" spans="1:18" ht="23.25">
      <c r="A8" s="252" t="s">
        <v>261</v>
      </c>
      <c r="B8" s="252"/>
      <c r="C8" s="252"/>
      <c r="D8" s="252"/>
      <c r="E8" s="252"/>
      <c r="F8" s="252"/>
      <c r="G8" s="15"/>
      <c r="H8" s="220"/>
      <c r="I8" s="220"/>
      <c r="J8" s="220"/>
      <c r="K8" s="220"/>
      <c r="L8" s="220"/>
      <c r="M8" s="6"/>
      <c r="N8" s="6"/>
      <c r="O8" s="6"/>
      <c r="P8" s="6"/>
      <c r="Q8" s="6"/>
      <c r="R8" s="1"/>
    </row>
    <row r="9" spans="1:18" ht="23.25">
      <c r="A9" s="252" t="s">
        <v>262</v>
      </c>
      <c r="B9" s="252"/>
      <c r="C9" s="252"/>
      <c r="D9" s="252"/>
      <c r="E9" s="252"/>
      <c r="F9" s="252"/>
      <c r="G9" s="15"/>
      <c r="H9" s="31"/>
      <c r="I9" s="31"/>
      <c r="J9" s="31"/>
      <c r="K9" s="31"/>
      <c r="L9" s="31"/>
      <c r="M9" s="31"/>
      <c r="N9" s="6"/>
      <c r="O9" s="6"/>
      <c r="P9" s="6"/>
      <c r="Q9" s="6"/>
      <c r="R9" s="1"/>
    </row>
    <row r="10" spans="1:18" ht="9.75" customHeight="1">
      <c r="A10" s="174"/>
      <c r="B10" s="174"/>
      <c r="C10" s="174"/>
      <c r="D10" s="175"/>
      <c r="E10" s="174"/>
      <c r="F10" s="174"/>
      <c r="G10" s="13"/>
      <c r="H10" s="31"/>
      <c r="I10" s="31"/>
      <c r="J10" s="31"/>
      <c r="K10" s="31"/>
      <c r="L10" s="31"/>
      <c r="M10" s="6"/>
      <c r="N10" s="6"/>
      <c r="O10" s="6"/>
      <c r="P10" s="6"/>
      <c r="Q10" s="6"/>
      <c r="R10" s="1"/>
    </row>
    <row r="11" spans="1:18" ht="15.75">
      <c r="A11" s="164"/>
      <c r="B11" s="164"/>
      <c r="C11" s="165"/>
      <c r="D11" s="166"/>
      <c r="E11" s="164"/>
      <c r="F11" s="179" t="s">
        <v>131</v>
      </c>
      <c r="G11" s="16"/>
      <c r="H11" s="32"/>
      <c r="I11" s="33"/>
      <c r="J11" s="33"/>
      <c r="K11" s="33"/>
      <c r="L11" s="33"/>
      <c r="M11" s="7"/>
      <c r="N11" s="7"/>
      <c r="O11" s="7"/>
      <c r="P11" s="7"/>
      <c r="Q11" s="3"/>
      <c r="R11" s="1"/>
    </row>
    <row r="12" spans="1:18" ht="15" customHeight="1">
      <c r="A12" s="257" t="s">
        <v>136</v>
      </c>
      <c r="B12" s="263" t="s">
        <v>135</v>
      </c>
      <c r="C12" s="255" t="s">
        <v>132</v>
      </c>
      <c r="D12" s="261" t="s">
        <v>133</v>
      </c>
      <c r="E12" s="253" t="s">
        <v>260</v>
      </c>
      <c r="F12" s="259" t="s">
        <v>259</v>
      </c>
      <c r="G12" s="17"/>
      <c r="H12" s="34"/>
      <c r="I12" s="34"/>
      <c r="J12" s="34"/>
      <c r="K12" s="34"/>
      <c r="L12" s="34"/>
      <c r="M12" s="4"/>
      <c r="N12" s="4"/>
      <c r="O12" s="4"/>
      <c r="P12" s="4"/>
      <c r="Q12" s="4"/>
      <c r="R12" s="1"/>
    </row>
    <row r="13" spans="1:18" ht="33" customHeight="1">
      <c r="A13" s="258"/>
      <c r="B13" s="264"/>
      <c r="C13" s="256"/>
      <c r="D13" s="262"/>
      <c r="E13" s="254"/>
      <c r="F13" s="260"/>
      <c r="G13" s="17"/>
      <c r="H13" s="42"/>
      <c r="I13" s="4"/>
      <c r="J13" s="4"/>
      <c r="K13" s="4"/>
      <c r="L13" s="4"/>
      <c r="M13" s="4"/>
      <c r="N13" s="4"/>
      <c r="O13" s="4"/>
      <c r="P13" s="4"/>
      <c r="Q13" s="3"/>
      <c r="R13" s="1"/>
    </row>
    <row r="14" spans="1:18" ht="22.5">
      <c r="A14" s="176" t="s">
        <v>137</v>
      </c>
      <c r="B14" s="183" t="s">
        <v>134</v>
      </c>
      <c r="C14" s="177" t="s">
        <v>96</v>
      </c>
      <c r="D14" s="133">
        <f>D15+D59</f>
        <v>4230595</v>
      </c>
      <c r="E14" s="133">
        <f>E15+E59</f>
        <v>4252995.9</v>
      </c>
      <c r="F14" s="43">
        <f aca="true" t="shared" si="0" ref="F14:F24">E14/D14*100</f>
        <v>100.5294976238567</v>
      </c>
      <c r="G14" s="18"/>
      <c r="H14" s="5"/>
      <c r="I14" s="5"/>
      <c r="J14" s="5"/>
      <c r="K14" s="5"/>
      <c r="L14" s="5"/>
      <c r="M14" s="5"/>
      <c r="N14" s="5"/>
      <c r="O14" s="5"/>
      <c r="P14" s="5"/>
      <c r="Q14" s="5"/>
      <c r="R14" s="1"/>
    </row>
    <row r="15" spans="1:18" ht="22.5">
      <c r="A15" s="44"/>
      <c r="B15" s="184"/>
      <c r="C15" s="45" t="s">
        <v>26</v>
      </c>
      <c r="D15" s="134">
        <f>D16+D26+D33+D43+D49</f>
        <v>3160072</v>
      </c>
      <c r="E15" s="134">
        <f>E16+E26+E33+E43+E49</f>
        <v>3182960.5</v>
      </c>
      <c r="F15" s="47">
        <f t="shared" si="0"/>
        <v>100.72430311714417</v>
      </c>
      <c r="G15" s="18"/>
      <c r="H15" s="2"/>
      <c r="I15" s="5"/>
      <c r="J15" s="5"/>
      <c r="K15" s="5"/>
      <c r="L15" s="5"/>
      <c r="M15" s="5"/>
      <c r="N15" s="5"/>
      <c r="O15" s="5"/>
      <c r="P15" s="5"/>
      <c r="Q15" s="5"/>
      <c r="R15" s="1"/>
    </row>
    <row r="16" spans="1:18" ht="24" customHeight="1">
      <c r="A16" s="48" t="s">
        <v>138</v>
      </c>
      <c r="B16" s="185" t="s">
        <v>134</v>
      </c>
      <c r="C16" s="49" t="s">
        <v>27</v>
      </c>
      <c r="D16" s="125">
        <f>D17</f>
        <v>2342282</v>
      </c>
      <c r="E16" s="125">
        <f>E17</f>
        <v>2347563.9</v>
      </c>
      <c r="F16" s="50">
        <f t="shared" si="0"/>
        <v>100.22550230928641</v>
      </c>
      <c r="G16" s="19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</row>
    <row r="17" spans="1:18" ht="24" customHeight="1">
      <c r="A17" s="51" t="s">
        <v>139</v>
      </c>
      <c r="B17" s="186">
        <v>110</v>
      </c>
      <c r="C17" s="52" t="s">
        <v>5</v>
      </c>
      <c r="D17" s="130">
        <f>D18+D20+D23+D24+D25</f>
        <v>2342282</v>
      </c>
      <c r="E17" s="130">
        <f>E18+E19+E20+E23+E24+E25</f>
        <v>2347563.9</v>
      </c>
      <c r="F17" s="53">
        <f t="shared" si="0"/>
        <v>100.22550230928641</v>
      </c>
      <c r="G17" s="19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</row>
    <row r="18" spans="1:18" ht="78" customHeight="1">
      <c r="A18" s="54" t="s">
        <v>140</v>
      </c>
      <c r="B18" s="187">
        <v>110</v>
      </c>
      <c r="C18" s="55" t="s">
        <v>100</v>
      </c>
      <c r="D18" s="122">
        <v>18143</v>
      </c>
      <c r="E18" s="122">
        <v>24785.8</v>
      </c>
      <c r="F18" s="56">
        <f t="shared" si="0"/>
        <v>136.61356997188997</v>
      </c>
      <c r="G18" s="19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</row>
    <row r="19" spans="1:18" ht="78" customHeight="1">
      <c r="A19" s="54" t="s">
        <v>141</v>
      </c>
      <c r="B19" s="187">
        <v>110</v>
      </c>
      <c r="C19" s="155" t="s">
        <v>115</v>
      </c>
      <c r="D19" s="122"/>
      <c r="E19" s="122">
        <v>29.8</v>
      </c>
      <c r="F19" s="56"/>
      <c r="G19" s="19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0" spans="1:18" ht="77.25" customHeight="1">
      <c r="A20" s="54" t="s">
        <v>142</v>
      </c>
      <c r="B20" s="187">
        <v>110</v>
      </c>
      <c r="C20" s="55" t="s">
        <v>86</v>
      </c>
      <c r="D20" s="122">
        <f>D21+D22</f>
        <v>2319653</v>
      </c>
      <c r="E20" s="122">
        <f>E21+E22</f>
        <v>2315809.5999999996</v>
      </c>
      <c r="F20" s="56">
        <f t="shared" si="0"/>
        <v>99.83431142502778</v>
      </c>
      <c r="G20" s="19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</row>
    <row r="21" spans="1:18" ht="152.25" customHeight="1">
      <c r="A21" s="54" t="s">
        <v>143</v>
      </c>
      <c r="B21" s="187">
        <v>110</v>
      </c>
      <c r="C21" s="55" t="s">
        <v>87</v>
      </c>
      <c r="D21" s="135">
        <v>2309497</v>
      </c>
      <c r="E21" s="135">
        <v>2301289.3</v>
      </c>
      <c r="F21" s="57">
        <f t="shared" si="0"/>
        <v>99.64461092610209</v>
      </c>
      <c r="G21" s="19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</row>
    <row r="22" spans="1:18" ht="131.25" customHeight="1">
      <c r="A22" s="54" t="s">
        <v>144</v>
      </c>
      <c r="B22" s="187">
        <v>110</v>
      </c>
      <c r="C22" s="55" t="s">
        <v>88</v>
      </c>
      <c r="D22" s="135">
        <v>10156</v>
      </c>
      <c r="E22" s="135">
        <v>14520.3</v>
      </c>
      <c r="F22" s="57">
        <f t="shared" si="0"/>
        <v>142.97262701851122</v>
      </c>
      <c r="G22" s="19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</row>
    <row r="23" spans="1:18" ht="60" customHeight="1">
      <c r="A23" s="54" t="s">
        <v>145</v>
      </c>
      <c r="B23" s="187">
        <v>110</v>
      </c>
      <c r="C23" s="55" t="s">
        <v>25</v>
      </c>
      <c r="D23" s="122">
        <v>1518</v>
      </c>
      <c r="E23" s="122">
        <v>2272.2</v>
      </c>
      <c r="F23" s="56">
        <f t="shared" si="0"/>
        <v>149.68379446640313</v>
      </c>
      <c r="G23" s="19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</row>
    <row r="24" spans="1:18" ht="134.25" customHeight="1">
      <c r="A24" s="113" t="s">
        <v>146</v>
      </c>
      <c r="B24" s="188">
        <v>110</v>
      </c>
      <c r="C24" s="114" t="s">
        <v>101</v>
      </c>
      <c r="D24" s="221">
        <v>2968</v>
      </c>
      <c r="E24" s="136">
        <v>4681.3</v>
      </c>
      <c r="F24" s="110">
        <f t="shared" si="0"/>
        <v>157.7257412398922</v>
      </c>
      <c r="G24" s="19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</row>
    <row r="25" spans="1:18" ht="156" customHeight="1">
      <c r="A25" s="113" t="s">
        <v>147</v>
      </c>
      <c r="B25" s="188">
        <v>110</v>
      </c>
      <c r="C25" s="114" t="s">
        <v>1</v>
      </c>
      <c r="D25" s="136"/>
      <c r="E25" s="136">
        <v>-14.8</v>
      </c>
      <c r="F25" s="110"/>
      <c r="G25" s="19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</row>
    <row r="26" spans="1:18" ht="21" customHeight="1">
      <c r="A26" s="51" t="s">
        <v>148</v>
      </c>
      <c r="B26" s="189" t="s">
        <v>134</v>
      </c>
      <c r="C26" s="52" t="s">
        <v>28</v>
      </c>
      <c r="D26" s="130">
        <f>D27+D31</f>
        <v>304342</v>
      </c>
      <c r="E26" s="130">
        <f>E27+E31+E32</f>
        <v>316251.6</v>
      </c>
      <c r="F26" s="53">
        <f>E26/D26*100</f>
        <v>103.91322919610175</v>
      </c>
      <c r="G26" s="19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</row>
    <row r="27" spans="1:18" ht="37.5" customHeight="1">
      <c r="A27" s="51" t="s">
        <v>149</v>
      </c>
      <c r="B27" s="186">
        <v>110</v>
      </c>
      <c r="C27" s="52" t="s">
        <v>29</v>
      </c>
      <c r="D27" s="130">
        <f>D28+D29+D30</f>
        <v>164536</v>
      </c>
      <c r="E27" s="130">
        <f>E28+E29+E30</f>
        <v>167665.6</v>
      </c>
      <c r="F27" s="53">
        <f>E27/D27*100</f>
        <v>101.90207614139155</v>
      </c>
      <c r="G27" s="19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</row>
    <row r="28" spans="1:18" ht="40.5" customHeight="1">
      <c r="A28" s="61" t="s">
        <v>150</v>
      </c>
      <c r="B28" s="190">
        <v>110</v>
      </c>
      <c r="C28" s="62" t="s">
        <v>30</v>
      </c>
      <c r="D28" s="129">
        <v>122908</v>
      </c>
      <c r="E28" s="127">
        <v>122608</v>
      </c>
      <c r="F28" s="64">
        <f>E28/D28*100</f>
        <v>99.75591499332835</v>
      </c>
      <c r="G28" s="20"/>
      <c r="H28" s="3"/>
      <c r="I28" s="3"/>
      <c r="J28" s="3"/>
      <c r="K28" s="3"/>
      <c r="L28" s="3"/>
      <c r="M28" s="3"/>
      <c r="N28" s="3"/>
      <c r="O28" s="3"/>
      <c r="P28" s="3"/>
      <c r="Q28" s="3"/>
      <c r="R28" s="1"/>
    </row>
    <row r="29" spans="1:18" ht="59.25" customHeight="1">
      <c r="A29" s="61" t="s">
        <v>151</v>
      </c>
      <c r="B29" s="190">
        <v>110</v>
      </c>
      <c r="C29" s="62" t="s">
        <v>31</v>
      </c>
      <c r="D29" s="127">
        <v>41628</v>
      </c>
      <c r="E29" s="127">
        <v>45026.4</v>
      </c>
      <c r="F29" s="64">
        <f>E29/D29*100</f>
        <v>108.16373594695878</v>
      </c>
      <c r="G29" s="20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</row>
    <row r="30" spans="1:18" ht="60" customHeight="1">
      <c r="A30" s="61" t="s">
        <v>152</v>
      </c>
      <c r="B30" s="190">
        <v>110</v>
      </c>
      <c r="C30" s="62" t="s">
        <v>38</v>
      </c>
      <c r="D30" s="127"/>
      <c r="E30" s="127">
        <v>31.2</v>
      </c>
      <c r="F30" s="64"/>
      <c r="G30" s="20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</row>
    <row r="31" spans="1:18" ht="36.75" customHeight="1">
      <c r="A31" s="65" t="s">
        <v>153</v>
      </c>
      <c r="B31" s="186">
        <v>110</v>
      </c>
      <c r="C31" s="66" t="s">
        <v>12</v>
      </c>
      <c r="D31" s="137">
        <v>139806</v>
      </c>
      <c r="E31" s="69">
        <v>148503</v>
      </c>
      <c r="F31" s="68">
        <f>E31/D31*100</f>
        <v>106.22076305737951</v>
      </c>
      <c r="G31" s="20"/>
      <c r="H31" s="3"/>
      <c r="I31" s="3"/>
      <c r="J31" s="3"/>
      <c r="K31" s="3"/>
      <c r="L31" s="3"/>
      <c r="M31" s="3"/>
      <c r="N31" s="3"/>
      <c r="O31" s="3"/>
      <c r="P31" s="3"/>
      <c r="Q31" s="3"/>
      <c r="R31" s="1"/>
    </row>
    <row r="32" spans="1:18" s="37" customFormat="1" ht="22.5" customHeight="1">
      <c r="A32" s="149" t="s">
        <v>154</v>
      </c>
      <c r="B32" s="191">
        <v>110</v>
      </c>
      <c r="C32" s="150" t="s">
        <v>92</v>
      </c>
      <c r="D32" s="151"/>
      <c r="E32" s="151">
        <v>83</v>
      </c>
      <c r="F32" s="151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36"/>
    </row>
    <row r="33" spans="1:18" ht="20.25">
      <c r="A33" s="70" t="s">
        <v>155</v>
      </c>
      <c r="B33" s="185" t="s">
        <v>134</v>
      </c>
      <c r="C33" s="71" t="s">
        <v>32</v>
      </c>
      <c r="D33" s="125">
        <f>D34+D36+D39+D40</f>
        <v>468815</v>
      </c>
      <c r="E33" s="125">
        <f>E34+E36+E39+E40</f>
        <v>491941</v>
      </c>
      <c r="F33" s="50">
        <f aca="true" t="shared" si="1" ref="F33:F48">E33/D33*100</f>
        <v>104.93286264304682</v>
      </c>
      <c r="G33" s="19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</row>
    <row r="34" spans="1:18" ht="20.25">
      <c r="A34" s="72" t="s">
        <v>156</v>
      </c>
      <c r="B34" s="192">
        <v>110</v>
      </c>
      <c r="C34" s="73" t="s">
        <v>15</v>
      </c>
      <c r="D34" s="69">
        <f>D35</f>
        <v>3500</v>
      </c>
      <c r="E34" s="69">
        <f>E35</f>
        <v>3409.4</v>
      </c>
      <c r="F34" s="67">
        <f t="shared" si="1"/>
        <v>97.41142857142857</v>
      </c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1"/>
    </row>
    <row r="35" spans="1:18" ht="58.5" customHeight="1">
      <c r="A35" s="74" t="s">
        <v>157</v>
      </c>
      <c r="B35" s="187">
        <v>110</v>
      </c>
      <c r="C35" s="75" t="s">
        <v>33</v>
      </c>
      <c r="D35" s="122">
        <v>3500</v>
      </c>
      <c r="E35" s="122">
        <v>3409.4</v>
      </c>
      <c r="F35" s="56">
        <f>E35/D35*100</f>
        <v>97.41142857142857</v>
      </c>
      <c r="G35" s="20"/>
      <c r="H35" s="3"/>
      <c r="I35" s="3"/>
      <c r="J35" s="3"/>
      <c r="K35" s="3"/>
      <c r="L35" s="3"/>
      <c r="M35" s="3"/>
      <c r="N35" s="3"/>
      <c r="O35" s="3"/>
      <c r="P35" s="3"/>
      <c r="Q35" s="3"/>
      <c r="R35" s="1"/>
    </row>
    <row r="36" spans="1:18" ht="20.25">
      <c r="A36" s="72" t="s">
        <v>158</v>
      </c>
      <c r="B36" s="192">
        <v>110</v>
      </c>
      <c r="C36" s="73" t="s">
        <v>9</v>
      </c>
      <c r="D36" s="69">
        <f>D37+D38</f>
        <v>183442</v>
      </c>
      <c r="E36" s="69">
        <f>E37+E38</f>
        <v>214756.5</v>
      </c>
      <c r="F36" s="67">
        <f t="shared" si="1"/>
        <v>117.07051820193848</v>
      </c>
      <c r="G36" s="20"/>
      <c r="H36" s="3"/>
      <c r="I36" s="3"/>
      <c r="J36" s="3"/>
      <c r="K36" s="3"/>
      <c r="L36" s="3"/>
      <c r="M36" s="3"/>
      <c r="N36" s="3"/>
      <c r="O36" s="3"/>
      <c r="P36" s="3"/>
      <c r="Q36" s="3"/>
      <c r="R36" s="1"/>
    </row>
    <row r="37" spans="1:18" ht="20.25">
      <c r="A37" s="74" t="s">
        <v>159</v>
      </c>
      <c r="B37" s="187">
        <v>110</v>
      </c>
      <c r="C37" s="75" t="s">
        <v>116</v>
      </c>
      <c r="D37" s="122">
        <v>54482</v>
      </c>
      <c r="E37" s="122">
        <v>58490.1</v>
      </c>
      <c r="F37" s="56">
        <f>E37/D37*100</f>
        <v>107.35674167614992</v>
      </c>
      <c r="G37" s="20"/>
      <c r="H37" s="3"/>
      <c r="I37" s="3"/>
      <c r="J37" s="3"/>
      <c r="K37" s="3"/>
      <c r="L37" s="3"/>
      <c r="M37" s="3"/>
      <c r="N37" s="3"/>
      <c r="O37" s="3"/>
      <c r="P37" s="3"/>
      <c r="Q37" s="3"/>
      <c r="R37" s="1"/>
    </row>
    <row r="38" spans="1:18" ht="20.25">
      <c r="A38" s="74" t="s">
        <v>160</v>
      </c>
      <c r="B38" s="187">
        <v>110</v>
      </c>
      <c r="C38" s="75" t="s">
        <v>34</v>
      </c>
      <c r="D38" s="122">
        <v>128960</v>
      </c>
      <c r="E38" s="122">
        <v>156266.4</v>
      </c>
      <c r="F38" s="56">
        <f>E38/D38*100</f>
        <v>121.174317617866</v>
      </c>
      <c r="G38" s="20"/>
      <c r="H38" s="3"/>
      <c r="I38" s="3"/>
      <c r="J38" s="3"/>
      <c r="K38" s="3"/>
      <c r="L38" s="3"/>
      <c r="M38" s="3"/>
      <c r="N38" s="3"/>
      <c r="O38" s="3"/>
      <c r="P38" s="3"/>
      <c r="Q38" s="3"/>
      <c r="R38" s="1"/>
    </row>
    <row r="39" spans="1:18" ht="20.25">
      <c r="A39" s="72" t="s">
        <v>161</v>
      </c>
      <c r="B39" s="192">
        <v>110</v>
      </c>
      <c r="C39" s="73" t="s">
        <v>10</v>
      </c>
      <c r="D39" s="69">
        <v>109628</v>
      </c>
      <c r="E39" s="69">
        <v>121925.5</v>
      </c>
      <c r="F39" s="67">
        <f t="shared" si="1"/>
        <v>111.21748093552742</v>
      </c>
      <c r="G39" s="20"/>
      <c r="H39" s="3"/>
      <c r="I39" s="3"/>
      <c r="J39" s="3"/>
      <c r="K39" s="3"/>
      <c r="L39" s="3"/>
      <c r="M39" s="3"/>
      <c r="N39" s="3"/>
      <c r="O39" s="3"/>
      <c r="P39" s="3"/>
      <c r="Q39" s="3"/>
      <c r="R39" s="1"/>
    </row>
    <row r="40" spans="1:18" ht="20.25">
      <c r="A40" s="72" t="s">
        <v>162</v>
      </c>
      <c r="B40" s="192">
        <v>110</v>
      </c>
      <c r="C40" s="73" t="s">
        <v>6</v>
      </c>
      <c r="D40" s="69">
        <f>D41+D42</f>
        <v>172245</v>
      </c>
      <c r="E40" s="69">
        <f>E41+E42</f>
        <v>151849.6</v>
      </c>
      <c r="F40" s="67">
        <f t="shared" si="1"/>
        <v>88.15907573514471</v>
      </c>
      <c r="G40" s="21"/>
      <c r="H40" s="3"/>
      <c r="I40" s="3"/>
      <c r="J40" s="3"/>
      <c r="K40" s="3"/>
      <c r="L40" s="3"/>
      <c r="M40" s="3"/>
      <c r="N40" s="3"/>
      <c r="O40" s="3"/>
      <c r="P40" s="3"/>
      <c r="Q40" s="3"/>
      <c r="R40" s="1"/>
    </row>
    <row r="41" spans="1:18" ht="111" customHeight="1">
      <c r="A41" s="76" t="s">
        <v>163</v>
      </c>
      <c r="B41" s="190">
        <v>110</v>
      </c>
      <c r="C41" s="77" t="s">
        <v>78</v>
      </c>
      <c r="D41" s="127">
        <v>5588</v>
      </c>
      <c r="E41" s="127">
        <v>5803.9</v>
      </c>
      <c r="F41" s="64">
        <f>E41/D41*100</f>
        <v>103.86363636363636</v>
      </c>
      <c r="G41" s="21"/>
      <c r="H41" s="3"/>
      <c r="I41" s="3"/>
      <c r="J41" s="3"/>
      <c r="K41" s="3"/>
      <c r="L41" s="3"/>
      <c r="M41" s="3"/>
      <c r="N41" s="3"/>
      <c r="O41" s="3"/>
      <c r="P41" s="3"/>
      <c r="Q41" s="3"/>
      <c r="R41" s="1"/>
    </row>
    <row r="42" spans="1:18" ht="112.5" customHeight="1">
      <c r="A42" s="76" t="s">
        <v>164</v>
      </c>
      <c r="B42" s="190">
        <v>110</v>
      </c>
      <c r="C42" s="77" t="s">
        <v>79</v>
      </c>
      <c r="D42" s="127">
        <v>166657</v>
      </c>
      <c r="E42" s="127">
        <v>146045.7</v>
      </c>
      <c r="F42" s="64">
        <f>E42/D42*100</f>
        <v>87.63250268515574</v>
      </c>
      <c r="G42" s="21"/>
      <c r="H42" s="3"/>
      <c r="I42" s="3"/>
      <c r="J42" s="3"/>
      <c r="K42" s="3"/>
      <c r="L42" s="3"/>
      <c r="M42" s="3"/>
      <c r="N42" s="3"/>
      <c r="O42" s="3"/>
      <c r="P42" s="3"/>
      <c r="Q42" s="3"/>
      <c r="R42" s="1"/>
    </row>
    <row r="43" spans="1:18" ht="18" customHeight="1">
      <c r="A43" s="78" t="s">
        <v>165</v>
      </c>
      <c r="B43" s="193" t="s">
        <v>134</v>
      </c>
      <c r="C43" s="71" t="s">
        <v>35</v>
      </c>
      <c r="D43" s="125">
        <f>D44+D46</f>
        <v>44633</v>
      </c>
      <c r="E43" s="125">
        <f>E44+E46</f>
        <v>41693.899999999994</v>
      </c>
      <c r="F43" s="50">
        <f t="shared" si="1"/>
        <v>93.4149620236148</v>
      </c>
      <c r="G43" s="19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</row>
    <row r="44" spans="1:18" ht="57.75" customHeight="1">
      <c r="A44" s="72" t="s">
        <v>166</v>
      </c>
      <c r="B44" s="192">
        <v>110</v>
      </c>
      <c r="C44" s="73" t="s">
        <v>16</v>
      </c>
      <c r="D44" s="130">
        <f>D45</f>
        <v>21000</v>
      </c>
      <c r="E44" s="130">
        <f>E45</f>
        <v>20647.1</v>
      </c>
      <c r="F44" s="53">
        <f>E44/D44*100</f>
        <v>98.3195238095238</v>
      </c>
      <c r="G44" s="19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</row>
    <row r="45" spans="1:18" ht="55.5" customHeight="1">
      <c r="A45" s="76" t="s">
        <v>167</v>
      </c>
      <c r="B45" s="190">
        <v>110</v>
      </c>
      <c r="C45" s="77" t="s">
        <v>102</v>
      </c>
      <c r="D45" s="127">
        <v>21000</v>
      </c>
      <c r="E45" s="127">
        <v>20647.1</v>
      </c>
      <c r="F45" s="64">
        <f t="shared" si="1"/>
        <v>98.3195238095238</v>
      </c>
      <c r="G45" s="20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</row>
    <row r="46" spans="1:18" ht="60" customHeight="1">
      <c r="A46" s="222" t="s">
        <v>168</v>
      </c>
      <c r="B46" s="223">
        <v>110</v>
      </c>
      <c r="C46" s="170" t="s">
        <v>17</v>
      </c>
      <c r="D46" s="160">
        <f>D47+D48</f>
        <v>23633</v>
      </c>
      <c r="E46" s="160">
        <f>E47+E48</f>
        <v>21046.8</v>
      </c>
      <c r="F46" s="161">
        <f>E46/D46*100</f>
        <v>89.05682731773368</v>
      </c>
      <c r="G46" s="20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</row>
    <row r="47" spans="1:18" ht="134.25" customHeight="1">
      <c r="A47" s="61" t="s">
        <v>169</v>
      </c>
      <c r="B47" s="194">
        <v>110</v>
      </c>
      <c r="C47" s="77" t="s">
        <v>36</v>
      </c>
      <c r="D47" s="122">
        <v>22933</v>
      </c>
      <c r="E47" s="122">
        <v>20079.3</v>
      </c>
      <c r="F47" s="56">
        <f>E47/D47*100</f>
        <v>87.55635983081149</v>
      </c>
      <c r="G47" s="20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</row>
    <row r="48" spans="1:18" ht="40.5" customHeight="1">
      <c r="A48" s="79" t="s">
        <v>170</v>
      </c>
      <c r="B48" s="195">
        <v>110</v>
      </c>
      <c r="C48" s="80" t="s">
        <v>37</v>
      </c>
      <c r="D48" s="138">
        <v>700</v>
      </c>
      <c r="E48" s="81">
        <v>967.5</v>
      </c>
      <c r="F48" s="116">
        <f t="shared" si="1"/>
        <v>138.21428571428572</v>
      </c>
      <c r="G48" s="20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</row>
    <row r="49" spans="1:18" ht="60.75" customHeight="1">
      <c r="A49" s="51" t="s">
        <v>171</v>
      </c>
      <c r="B49" s="189" t="s">
        <v>134</v>
      </c>
      <c r="C49" s="52" t="s">
        <v>2</v>
      </c>
      <c r="D49" s="130"/>
      <c r="E49" s="130">
        <f>E50+E52+E56+E58</f>
        <v>-14489.9</v>
      </c>
      <c r="F49" s="53"/>
      <c r="G49" s="19"/>
      <c r="H49" s="3"/>
      <c r="I49" s="3"/>
      <c r="J49" s="3"/>
      <c r="K49" s="3"/>
      <c r="L49" s="3"/>
      <c r="M49" s="3"/>
      <c r="N49" s="3"/>
      <c r="O49" s="3"/>
      <c r="P49" s="3"/>
      <c r="Q49" s="3"/>
      <c r="R49" s="1"/>
    </row>
    <row r="50" spans="1:18" ht="37.5" customHeight="1">
      <c r="A50" s="94" t="s">
        <v>172</v>
      </c>
      <c r="B50" s="196">
        <v>110</v>
      </c>
      <c r="C50" s="52" t="s">
        <v>122</v>
      </c>
      <c r="D50" s="130"/>
      <c r="E50" s="130">
        <f>E51</f>
        <v>-22895.8</v>
      </c>
      <c r="F50" s="53"/>
      <c r="G50" s="19"/>
      <c r="H50" s="3"/>
      <c r="I50" s="3"/>
      <c r="J50" s="3"/>
      <c r="K50" s="3"/>
      <c r="L50" s="3"/>
      <c r="M50" s="3"/>
      <c r="N50" s="3"/>
      <c r="O50" s="3"/>
      <c r="P50" s="3"/>
      <c r="Q50" s="3"/>
      <c r="R50" s="1"/>
    </row>
    <row r="51" spans="1:18" ht="56.25" customHeight="1">
      <c r="A51" s="61" t="s">
        <v>173</v>
      </c>
      <c r="B51" s="190">
        <v>110</v>
      </c>
      <c r="C51" s="62" t="s">
        <v>39</v>
      </c>
      <c r="D51" s="127"/>
      <c r="E51" s="64">
        <v>-22895.8</v>
      </c>
      <c r="F51" s="82"/>
      <c r="G51" s="20"/>
      <c r="H51" s="3"/>
      <c r="I51" s="3"/>
      <c r="J51" s="3"/>
      <c r="K51" s="3"/>
      <c r="L51" s="3"/>
      <c r="M51" s="3"/>
      <c r="N51" s="3"/>
      <c r="O51" s="3"/>
      <c r="P51" s="3"/>
      <c r="Q51" s="5"/>
      <c r="R51" s="1"/>
    </row>
    <row r="52" spans="1:18" ht="21.75" customHeight="1">
      <c r="A52" s="94" t="s">
        <v>174</v>
      </c>
      <c r="B52" s="196">
        <v>110</v>
      </c>
      <c r="C52" s="163" t="s">
        <v>98</v>
      </c>
      <c r="D52" s="127"/>
      <c r="E52" s="67">
        <f>E53+E54+E55</f>
        <v>7595.5</v>
      </c>
      <c r="F52" s="82"/>
      <c r="G52" s="20"/>
      <c r="H52" s="3"/>
      <c r="I52" s="3"/>
      <c r="J52" s="3"/>
      <c r="K52" s="3"/>
      <c r="L52" s="3"/>
      <c r="M52" s="3"/>
      <c r="N52" s="3"/>
      <c r="O52" s="3"/>
      <c r="P52" s="3"/>
      <c r="Q52" s="5"/>
      <c r="R52" s="1"/>
    </row>
    <row r="53" spans="1:18" ht="20.25">
      <c r="A53" s="61" t="s">
        <v>175</v>
      </c>
      <c r="B53" s="190">
        <v>110</v>
      </c>
      <c r="C53" s="62" t="s">
        <v>8</v>
      </c>
      <c r="D53" s="127"/>
      <c r="E53" s="64">
        <v>4545.2</v>
      </c>
      <c r="F53" s="82"/>
      <c r="G53" s="20"/>
      <c r="H53" s="3"/>
      <c r="I53" s="3"/>
      <c r="J53" s="3"/>
      <c r="K53" s="3"/>
      <c r="L53" s="3"/>
      <c r="M53" s="3"/>
      <c r="N53" s="3"/>
      <c r="O53" s="3"/>
      <c r="P53" s="3"/>
      <c r="Q53" s="5"/>
      <c r="R53" s="1"/>
    </row>
    <row r="54" spans="1:18" ht="38.25" customHeight="1">
      <c r="A54" s="61" t="s">
        <v>176</v>
      </c>
      <c r="B54" s="190">
        <v>110</v>
      </c>
      <c r="C54" s="62" t="s">
        <v>11</v>
      </c>
      <c r="D54" s="127"/>
      <c r="E54" s="64">
        <v>108</v>
      </c>
      <c r="F54" s="82"/>
      <c r="G54" s="20"/>
      <c r="H54" s="3"/>
      <c r="I54" s="3"/>
      <c r="J54" s="3"/>
      <c r="K54" s="3"/>
      <c r="L54" s="3"/>
      <c r="M54" s="3"/>
      <c r="N54" s="3"/>
      <c r="O54" s="3"/>
      <c r="P54" s="3"/>
      <c r="Q54" s="5"/>
      <c r="R54" s="1"/>
    </row>
    <row r="55" spans="1:18" ht="58.5" customHeight="1">
      <c r="A55" s="61" t="s">
        <v>177</v>
      </c>
      <c r="B55" s="190">
        <v>110</v>
      </c>
      <c r="C55" s="62" t="s">
        <v>40</v>
      </c>
      <c r="D55" s="127"/>
      <c r="E55" s="64">
        <v>2942.3</v>
      </c>
      <c r="F55" s="64"/>
      <c r="G55" s="20"/>
      <c r="H55" s="3"/>
      <c r="I55" s="3"/>
      <c r="J55" s="3"/>
      <c r="K55" s="3"/>
      <c r="L55" s="3"/>
      <c r="M55" s="3"/>
      <c r="N55" s="3"/>
      <c r="O55" s="3"/>
      <c r="P55" s="3"/>
      <c r="Q55" s="5"/>
      <c r="R55" s="1"/>
    </row>
    <row r="56" spans="1:18" ht="39" customHeight="1">
      <c r="A56" s="94" t="s">
        <v>178</v>
      </c>
      <c r="B56" s="196">
        <v>110</v>
      </c>
      <c r="C56" s="163" t="s">
        <v>129</v>
      </c>
      <c r="D56" s="127"/>
      <c r="E56" s="67">
        <f>E57</f>
        <v>208.9</v>
      </c>
      <c r="F56" s="64"/>
      <c r="G56" s="20"/>
      <c r="H56" s="3"/>
      <c r="I56" s="3"/>
      <c r="J56" s="3"/>
      <c r="K56" s="3"/>
      <c r="L56" s="3"/>
      <c r="M56" s="3"/>
      <c r="N56" s="3"/>
      <c r="O56" s="3"/>
      <c r="P56" s="3"/>
      <c r="Q56" s="5"/>
      <c r="R56" s="1"/>
    </row>
    <row r="57" spans="1:18" ht="20.25">
      <c r="A57" s="61" t="s">
        <v>179</v>
      </c>
      <c r="B57" s="190">
        <v>110</v>
      </c>
      <c r="C57" s="62" t="s">
        <v>7</v>
      </c>
      <c r="D57" s="127"/>
      <c r="E57" s="127">
        <v>208.9</v>
      </c>
      <c r="F57" s="82"/>
      <c r="G57" s="20"/>
      <c r="H57" s="3"/>
      <c r="I57" s="3"/>
      <c r="J57" s="3"/>
      <c r="K57" s="3"/>
      <c r="L57" s="3"/>
      <c r="M57" s="3"/>
      <c r="N57" s="3"/>
      <c r="O57" s="3"/>
      <c r="P57" s="3"/>
      <c r="Q57" s="5"/>
      <c r="R57" s="1"/>
    </row>
    <row r="58" spans="1:18" ht="39.75" customHeight="1">
      <c r="A58" s="94" t="s">
        <v>180</v>
      </c>
      <c r="B58" s="196">
        <v>110</v>
      </c>
      <c r="C58" s="162" t="s">
        <v>41</v>
      </c>
      <c r="D58" s="127"/>
      <c r="E58" s="69">
        <v>601.5</v>
      </c>
      <c r="F58" s="82"/>
      <c r="G58" s="20"/>
      <c r="H58" s="3"/>
      <c r="I58" s="3"/>
      <c r="J58" s="3"/>
      <c r="K58" s="3"/>
      <c r="L58" s="3"/>
      <c r="M58" s="3"/>
      <c r="N58" s="3"/>
      <c r="O58" s="3"/>
      <c r="P58" s="3"/>
      <c r="Q58" s="5"/>
      <c r="R58" s="1"/>
    </row>
    <row r="59" spans="1:18" ht="22.5">
      <c r="A59" s="83"/>
      <c r="B59" s="197"/>
      <c r="C59" s="84" t="s">
        <v>97</v>
      </c>
      <c r="D59" s="139">
        <f>D60+D73+D78+D87+D109</f>
        <v>1070523</v>
      </c>
      <c r="E59" s="139">
        <f>E60+E73+E78+E87+E109+E75+E114</f>
        <v>1070035.4000000001</v>
      </c>
      <c r="F59" s="46">
        <f aca="true" t="shared" si="2" ref="F59:F87">E59/D59*100</f>
        <v>99.95445216964046</v>
      </c>
      <c r="G59" s="22"/>
      <c r="H59" s="5"/>
      <c r="I59" s="5"/>
      <c r="J59" s="5"/>
      <c r="K59" s="5"/>
      <c r="L59" s="5"/>
      <c r="M59" s="5"/>
      <c r="N59" s="5"/>
      <c r="O59" s="5"/>
      <c r="P59" s="5"/>
      <c r="Q59" s="5"/>
      <c r="R59" s="1"/>
    </row>
    <row r="60" spans="1:18" ht="60" customHeight="1">
      <c r="A60" s="48" t="s">
        <v>181</v>
      </c>
      <c r="B60" s="198" t="s">
        <v>134</v>
      </c>
      <c r="C60" s="71" t="s">
        <v>42</v>
      </c>
      <c r="D60" s="125">
        <f>D61+D64+D65+D69+D71</f>
        <v>544656</v>
      </c>
      <c r="E60" s="50">
        <f>E61+E64+E65+E69+E71</f>
        <v>623927.2000000001</v>
      </c>
      <c r="F60" s="50">
        <f t="shared" si="2"/>
        <v>114.55436091771689</v>
      </c>
      <c r="G60" s="19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</row>
    <row r="61" spans="1:18" ht="116.25" customHeight="1">
      <c r="A61" s="85" t="s">
        <v>182</v>
      </c>
      <c r="B61" s="87">
        <v>120</v>
      </c>
      <c r="C61" s="73" t="s">
        <v>43</v>
      </c>
      <c r="D61" s="69">
        <f>D62</f>
        <v>1656</v>
      </c>
      <c r="E61" s="67">
        <f>E62</f>
        <v>1662.2</v>
      </c>
      <c r="F61" s="67">
        <f>E61/D61*100</f>
        <v>100.37439613526571</v>
      </c>
      <c r="G61" s="19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</row>
    <row r="62" spans="1:18" ht="78.75" customHeight="1">
      <c r="A62" s="61" t="s">
        <v>183</v>
      </c>
      <c r="B62" s="194">
        <v>120</v>
      </c>
      <c r="C62" s="75" t="s">
        <v>44</v>
      </c>
      <c r="D62" s="122">
        <v>1656</v>
      </c>
      <c r="E62" s="86">
        <v>1662.2</v>
      </c>
      <c r="F62" s="56">
        <f>E62/D62*100</f>
        <v>100.37439613526571</v>
      </c>
      <c r="G62" s="19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</row>
    <row r="63" spans="1:18" ht="39.75" customHeight="1">
      <c r="A63" s="87" t="s">
        <v>184</v>
      </c>
      <c r="B63" s="87">
        <v>120</v>
      </c>
      <c r="C63" s="73" t="s">
        <v>103</v>
      </c>
      <c r="D63" s="69">
        <f>D64</f>
        <v>6903</v>
      </c>
      <c r="E63" s="67">
        <f>E64</f>
        <v>6916.2</v>
      </c>
      <c r="F63" s="56">
        <f>E63/D63*100</f>
        <v>100.19122120817036</v>
      </c>
      <c r="G63" s="19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</row>
    <row r="64" spans="1:18" ht="59.25" customHeight="1">
      <c r="A64" s="54" t="s">
        <v>185</v>
      </c>
      <c r="B64" s="199">
        <v>120</v>
      </c>
      <c r="C64" s="75" t="s">
        <v>61</v>
      </c>
      <c r="D64" s="122">
        <v>6903</v>
      </c>
      <c r="E64" s="132">
        <v>6916.2</v>
      </c>
      <c r="F64" s="56">
        <f>E64/D64*100</f>
        <v>100.19122120817036</v>
      </c>
      <c r="G64" s="19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</row>
    <row r="65" spans="1:18" ht="132.75" customHeight="1">
      <c r="A65" s="169" t="s">
        <v>186</v>
      </c>
      <c r="B65" s="208">
        <v>120</v>
      </c>
      <c r="C65" s="170" t="s">
        <v>80</v>
      </c>
      <c r="D65" s="224">
        <f>D66+D67+D68</f>
        <v>510352</v>
      </c>
      <c r="E65" s="225">
        <f>E66+E67+E68</f>
        <v>583977.8</v>
      </c>
      <c r="F65" s="161">
        <f t="shared" si="2"/>
        <v>114.42647427657775</v>
      </c>
      <c r="G65" s="19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</row>
    <row r="66" spans="1:18" ht="116.25" customHeight="1">
      <c r="A66" s="61" t="s">
        <v>187</v>
      </c>
      <c r="B66" s="194">
        <v>120</v>
      </c>
      <c r="C66" s="77" t="s">
        <v>45</v>
      </c>
      <c r="D66" s="140">
        <v>338586</v>
      </c>
      <c r="E66" s="89">
        <v>381341.4</v>
      </c>
      <c r="F66" s="64">
        <f t="shared" si="2"/>
        <v>112.62763374740834</v>
      </c>
      <c r="G66" s="20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</row>
    <row r="67" spans="1:18" ht="98.25" customHeight="1">
      <c r="A67" s="61" t="s">
        <v>188</v>
      </c>
      <c r="B67" s="194">
        <v>120</v>
      </c>
      <c r="C67" s="152" t="s">
        <v>107</v>
      </c>
      <c r="D67" s="140">
        <v>3112</v>
      </c>
      <c r="E67" s="89">
        <v>2441.3</v>
      </c>
      <c r="F67" s="64">
        <f>E67/D67*100</f>
        <v>78.44794344473009</v>
      </c>
      <c r="G67" s="20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</row>
    <row r="68" spans="1:18" ht="94.5" customHeight="1">
      <c r="A68" s="61" t="s">
        <v>189</v>
      </c>
      <c r="B68" s="194">
        <v>120</v>
      </c>
      <c r="C68" s="77" t="s">
        <v>81</v>
      </c>
      <c r="D68" s="140">
        <v>168654</v>
      </c>
      <c r="E68" s="64">
        <v>200195.1</v>
      </c>
      <c r="F68" s="64">
        <f>E68/D68*100</f>
        <v>118.70166138959053</v>
      </c>
      <c r="G68" s="20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</row>
    <row r="69" spans="1:18" ht="41.25" customHeight="1">
      <c r="A69" s="85" t="s">
        <v>190</v>
      </c>
      <c r="B69" s="87">
        <v>120</v>
      </c>
      <c r="C69" s="73" t="s">
        <v>20</v>
      </c>
      <c r="D69" s="69">
        <f>D70</f>
        <v>25000</v>
      </c>
      <c r="E69" s="67">
        <f>E70</f>
        <v>30772.3</v>
      </c>
      <c r="F69" s="67">
        <f t="shared" si="2"/>
        <v>123.08919999999999</v>
      </c>
      <c r="G69" s="19"/>
      <c r="H69" s="3"/>
      <c r="I69" s="3"/>
      <c r="J69" s="3"/>
      <c r="K69" s="3"/>
      <c r="L69" s="3"/>
      <c r="M69" s="3"/>
      <c r="N69" s="3"/>
      <c r="O69" s="3"/>
      <c r="P69" s="3"/>
      <c r="Q69" s="3"/>
      <c r="R69" s="1"/>
    </row>
    <row r="70" spans="1:18" ht="75" customHeight="1">
      <c r="A70" s="61" t="s">
        <v>191</v>
      </c>
      <c r="B70" s="194">
        <v>120</v>
      </c>
      <c r="C70" s="77" t="s">
        <v>13</v>
      </c>
      <c r="D70" s="140">
        <v>25000</v>
      </c>
      <c r="E70" s="63">
        <v>30772.3</v>
      </c>
      <c r="F70" s="63">
        <f t="shared" si="2"/>
        <v>123.08919999999999</v>
      </c>
      <c r="G70" s="20"/>
      <c r="H70" s="3"/>
      <c r="I70" s="3"/>
      <c r="J70" s="3"/>
      <c r="K70" s="3"/>
      <c r="L70" s="3"/>
      <c r="M70" s="3"/>
      <c r="N70" s="3"/>
      <c r="O70" s="3"/>
      <c r="P70" s="3"/>
      <c r="Q70" s="3"/>
      <c r="R70" s="1"/>
    </row>
    <row r="71" spans="1:18" ht="115.5" customHeight="1">
      <c r="A71" s="85" t="s">
        <v>192</v>
      </c>
      <c r="B71" s="87">
        <v>120</v>
      </c>
      <c r="C71" s="73" t="s">
        <v>46</v>
      </c>
      <c r="D71" s="123">
        <f>D72</f>
        <v>745</v>
      </c>
      <c r="E71" s="88">
        <f>E72</f>
        <v>598.7</v>
      </c>
      <c r="F71" s="67">
        <f t="shared" si="2"/>
        <v>80.36241610738256</v>
      </c>
      <c r="G71" s="20"/>
      <c r="H71" s="3"/>
      <c r="I71" s="3"/>
      <c r="J71" s="3"/>
      <c r="K71" s="3"/>
      <c r="L71" s="3"/>
      <c r="M71" s="3"/>
      <c r="N71" s="3"/>
      <c r="O71" s="3"/>
      <c r="P71" s="3"/>
      <c r="Q71" s="3"/>
      <c r="R71" s="1"/>
    </row>
    <row r="72" spans="1:18" ht="102" customHeight="1">
      <c r="A72" s="108" t="s">
        <v>193</v>
      </c>
      <c r="B72" s="200">
        <v>120</v>
      </c>
      <c r="C72" s="115" t="s">
        <v>47</v>
      </c>
      <c r="D72" s="141">
        <v>745</v>
      </c>
      <c r="E72" s="156">
        <v>598.7</v>
      </c>
      <c r="F72" s="156">
        <f t="shared" si="2"/>
        <v>80.36241610738256</v>
      </c>
      <c r="G72" s="20"/>
      <c r="H72" s="3"/>
      <c r="I72" s="3"/>
      <c r="J72" s="3"/>
      <c r="K72" s="3"/>
      <c r="L72" s="3"/>
      <c r="M72" s="3"/>
      <c r="N72" s="3"/>
      <c r="O72" s="3"/>
      <c r="P72" s="3"/>
      <c r="Q72" s="3"/>
      <c r="R72" s="1"/>
    </row>
    <row r="73" spans="1:18" ht="36.75" customHeight="1">
      <c r="A73" s="65" t="s">
        <v>194</v>
      </c>
      <c r="B73" s="189" t="s">
        <v>134</v>
      </c>
      <c r="C73" s="66" t="s">
        <v>48</v>
      </c>
      <c r="D73" s="130">
        <f>D74</f>
        <v>12400</v>
      </c>
      <c r="E73" s="53">
        <f>E74</f>
        <v>12394.2</v>
      </c>
      <c r="F73" s="53">
        <f t="shared" si="2"/>
        <v>99.95322580645161</v>
      </c>
      <c r="G73" s="19"/>
      <c r="H73" s="3"/>
      <c r="I73" s="3"/>
      <c r="J73" s="3"/>
      <c r="K73" s="3"/>
      <c r="L73" s="3"/>
      <c r="M73" s="3"/>
      <c r="N73" s="3"/>
      <c r="O73" s="3"/>
      <c r="P73" s="3"/>
      <c r="Q73" s="3"/>
      <c r="R73" s="1"/>
    </row>
    <row r="74" spans="1:18" ht="38.25" customHeight="1">
      <c r="A74" s="91" t="s">
        <v>195</v>
      </c>
      <c r="B74" s="201">
        <v>120</v>
      </c>
      <c r="C74" s="80" t="s">
        <v>82</v>
      </c>
      <c r="D74" s="138">
        <v>12400</v>
      </c>
      <c r="E74" s="81">
        <v>12394.2</v>
      </c>
      <c r="F74" s="90">
        <f t="shared" si="2"/>
        <v>99.95322580645161</v>
      </c>
      <c r="G74" s="20"/>
      <c r="H74" s="3"/>
      <c r="I74" s="3"/>
      <c r="J74" s="3"/>
      <c r="K74" s="3"/>
      <c r="L74" s="3"/>
      <c r="M74" s="3"/>
      <c r="N74" s="3"/>
      <c r="O74" s="3"/>
      <c r="P74" s="3"/>
      <c r="Q74" s="3"/>
      <c r="R74" s="1"/>
    </row>
    <row r="75" spans="1:18" ht="38.25" customHeight="1">
      <c r="A75" s="72" t="s">
        <v>196</v>
      </c>
      <c r="B75" s="202" t="s">
        <v>134</v>
      </c>
      <c r="C75" s="73" t="s">
        <v>93</v>
      </c>
      <c r="D75" s="69"/>
      <c r="E75" s="67">
        <f>E76</f>
        <v>0.8</v>
      </c>
      <c r="F75" s="92"/>
      <c r="G75" s="20"/>
      <c r="H75" s="3"/>
      <c r="I75" s="3"/>
      <c r="J75" s="3"/>
      <c r="K75" s="3"/>
      <c r="L75" s="3"/>
      <c r="M75" s="3"/>
      <c r="N75" s="3"/>
      <c r="O75" s="3"/>
      <c r="P75" s="3"/>
      <c r="Q75" s="3"/>
      <c r="R75" s="1"/>
    </row>
    <row r="76" spans="1:18" ht="38.25" customHeight="1">
      <c r="A76" s="72" t="s">
        <v>197</v>
      </c>
      <c r="B76" s="192">
        <v>130</v>
      </c>
      <c r="C76" s="163" t="s">
        <v>123</v>
      </c>
      <c r="D76" s="69"/>
      <c r="E76" s="67">
        <f>E77</f>
        <v>0.8</v>
      </c>
      <c r="F76" s="92"/>
      <c r="G76" s="20"/>
      <c r="H76" s="3"/>
      <c r="I76" s="3"/>
      <c r="J76" s="3"/>
      <c r="K76" s="3"/>
      <c r="L76" s="3"/>
      <c r="M76" s="3"/>
      <c r="N76" s="3"/>
      <c r="O76" s="3"/>
      <c r="P76" s="3"/>
      <c r="Q76" s="3"/>
      <c r="R76" s="1"/>
    </row>
    <row r="77" spans="1:18" ht="60" customHeight="1">
      <c r="A77" s="91" t="s">
        <v>198</v>
      </c>
      <c r="B77" s="201">
        <v>130</v>
      </c>
      <c r="C77" s="80" t="s">
        <v>94</v>
      </c>
      <c r="D77" s="138"/>
      <c r="E77" s="81">
        <v>0.8</v>
      </c>
      <c r="F77" s="90"/>
      <c r="G77" s="20"/>
      <c r="H77" s="3"/>
      <c r="I77" s="3"/>
      <c r="J77" s="3"/>
      <c r="K77" s="3"/>
      <c r="L77" s="3"/>
      <c r="M77" s="3"/>
      <c r="N77" s="3"/>
      <c r="O77" s="3"/>
      <c r="P77" s="3"/>
      <c r="Q77" s="3"/>
      <c r="R77" s="1"/>
    </row>
    <row r="78" spans="1:18" ht="39" customHeight="1">
      <c r="A78" s="51" t="s">
        <v>199</v>
      </c>
      <c r="B78" s="203" t="s">
        <v>134</v>
      </c>
      <c r="C78" s="66" t="s">
        <v>49</v>
      </c>
      <c r="D78" s="131">
        <f>D79+D81+D85</f>
        <v>421108</v>
      </c>
      <c r="E78" s="131">
        <f>E79+E81+E85</f>
        <v>320656.19999999995</v>
      </c>
      <c r="F78" s="93">
        <f t="shared" si="2"/>
        <v>76.14583432278654</v>
      </c>
      <c r="G78" s="23"/>
      <c r="H78" s="3"/>
      <c r="I78" s="3"/>
      <c r="J78" s="3"/>
      <c r="K78" s="3"/>
      <c r="L78" s="3"/>
      <c r="M78" s="3"/>
      <c r="N78" s="3"/>
      <c r="O78" s="3"/>
      <c r="P78" s="3"/>
      <c r="Q78" s="3"/>
      <c r="R78" s="1"/>
    </row>
    <row r="79" spans="1:18" ht="22.5" customHeight="1">
      <c r="A79" s="51" t="s">
        <v>200</v>
      </c>
      <c r="B79" s="204">
        <v>410</v>
      </c>
      <c r="C79" s="66" t="s">
        <v>108</v>
      </c>
      <c r="D79" s="131">
        <f>D80</f>
        <v>4220</v>
      </c>
      <c r="E79" s="93">
        <f>E80</f>
        <v>5126</v>
      </c>
      <c r="F79" s="93">
        <f t="shared" si="2"/>
        <v>121.46919431279622</v>
      </c>
      <c r="G79" s="23"/>
      <c r="H79" s="3"/>
      <c r="I79" s="3"/>
      <c r="J79" s="3"/>
      <c r="K79" s="3"/>
      <c r="L79" s="3"/>
      <c r="M79" s="3"/>
      <c r="N79" s="3"/>
      <c r="O79" s="3"/>
      <c r="P79" s="3"/>
      <c r="Q79" s="3"/>
      <c r="R79" s="1"/>
    </row>
    <row r="80" spans="1:18" ht="39.75" customHeight="1">
      <c r="A80" s="61" t="s">
        <v>201</v>
      </c>
      <c r="B80" s="194">
        <v>410</v>
      </c>
      <c r="C80" s="77" t="s">
        <v>50</v>
      </c>
      <c r="D80" s="129">
        <v>4220</v>
      </c>
      <c r="E80" s="63">
        <v>5126</v>
      </c>
      <c r="F80" s="63">
        <f t="shared" si="2"/>
        <v>121.46919431279622</v>
      </c>
      <c r="G80" s="21"/>
      <c r="H80" s="3"/>
      <c r="I80" s="3"/>
      <c r="J80" s="3"/>
      <c r="K80" s="3"/>
      <c r="L80" s="3"/>
      <c r="M80" s="3"/>
      <c r="N80" s="3"/>
      <c r="O80" s="3"/>
      <c r="P80" s="3"/>
      <c r="Q80" s="3"/>
      <c r="R80" s="1"/>
    </row>
    <row r="81" spans="1:18" ht="96" customHeight="1">
      <c r="A81" s="227" t="s">
        <v>202</v>
      </c>
      <c r="B81" s="228" t="s">
        <v>134</v>
      </c>
      <c r="C81" s="170" t="s">
        <v>109</v>
      </c>
      <c r="D81" s="229">
        <f>D82+D83+D84</f>
        <v>400000</v>
      </c>
      <c r="E81" s="229">
        <f>E82+E83+E84</f>
        <v>297861.89999999997</v>
      </c>
      <c r="F81" s="230">
        <f t="shared" si="2"/>
        <v>74.465475</v>
      </c>
      <c r="G81" s="21"/>
      <c r="H81" s="3"/>
      <c r="I81" s="3"/>
      <c r="J81" s="3"/>
      <c r="K81" s="3"/>
      <c r="L81" s="3"/>
      <c r="M81" s="3"/>
      <c r="N81" s="3"/>
      <c r="O81" s="3"/>
      <c r="P81" s="3"/>
      <c r="Q81" s="3"/>
      <c r="R81" s="1"/>
    </row>
    <row r="82" spans="1:18" ht="114" customHeight="1">
      <c r="A82" s="231" t="s">
        <v>203</v>
      </c>
      <c r="B82" s="232">
        <v>410</v>
      </c>
      <c r="C82" s="233" t="s">
        <v>117</v>
      </c>
      <c r="D82" s="234"/>
      <c r="E82" s="235">
        <v>29.5</v>
      </c>
      <c r="F82" s="235"/>
      <c r="G82" s="21"/>
      <c r="H82" s="3"/>
      <c r="I82" s="3"/>
      <c r="J82" s="3"/>
      <c r="K82" s="3"/>
      <c r="L82" s="3"/>
      <c r="M82" s="3"/>
      <c r="N82" s="3"/>
      <c r="O82" s="3"/>
      <c r="P82" s="3"/>
      <c r="Q82" s="3"/>
      <c r="R82" s="1"/>
    </row>
    <row r="83" spans="1:18" ht="114" customHeight="1">
      <c r="A83" s="148" t="s">
        <v>203</v>
      </c>
      <c r="B83" s="205">
        <v>440</v>
      </c>
      <c r="C83" s="77" t="s">
        <v>89</v>
      </c>
      <c r="D83" s="129"/>
      <c r="E83" s="63">
        <v>111.3</v>
      </c>
      <c r="F83" s="63"/>
      <c r="G83" s="21"/>
      <c r="H83" s="3"/>
      <c r="I83" s="3"/>
      <c r="J83" s="3"/>
      <c r="K83" s="3"/>
      <c r="L83" s="3"/>
      <c r="M83" s="3"/>
      <c r="N83" s="3"/>
      <c r="O83" s="3"/>
      <c r="P83" s="3"/>
      <c r="Q83" s="3"/>
      <c r="R83" s="1"/>
    </row>
    <row r="84" spans="1:18" ht="130.5" customHeight="1">
      <c r="A84" s="61" t="s">
        <v>204</v>
      </c>
      <c r="B84" s="194">
        <v>410</v>
      </c>
      <c r="C84" s="77" t="s">
        <v>0</v>
      </c>
      <c r="D84" s="129">
        <v>400000</v>
      </c>
      <c r="E84" s="129">
        <v>297721.1</v>
      </c>
      <c r="F84" s="63">
        <f t="shared" si="2"/>
        <v>74.430275</v>
      </c>
      <c r="G84" s="20"/>
      <c r="H84" s="3"/>
      <c r="I84" s="3"/>
      <c r="J84" s="3"/>
      <c r="K84" s="3"/>
      <c r="L84" s="3"/>
      <c r="M84" s="3"/>
      <c r="N84" s="3"/>
      <c r="O84" s="3"/>
      <c r="P84" s="3"/>
      <c r="Q84" s="3"/>
      <c r="R84" s="1"/>
    </row>
    <row r="85" spans="1:18" ht="77.25" customHeight="1">
      <c r="A85" s="51" t="s">
        <v>205</v>
      </c>
      <c r="B85" s="204">
        <v>430</v>
      </c>
      <c r="C85" s="73" t="s">
        <v>110</v>
      </c>
      <c r="D85" s="128">
        <f>D86</f>
        <v>16888</v>
      </c>
      <c r="E85" s="128">
        <f>E86</f>
        <v>17668.3</v>
      </c>
      <c r="F85" s="92">
        <f t="shared" si="2"/>
        <v>104.62044054950259</v>
      </c>
      <c r="G85" s="20"/>
      <c r="H85" s="3"/>
      <c r="I85" s="3"/>
      <c r="J85" s="3"/>
      <c r="K85" s="3"/>
      <c r="L85" s="3"/>
      <c r="M85" s="3"/>
      <c r="N85" s="3"/>
      <c r="O85" s="3"/>
      <c r="P85" s="3"/>
      <c r="Q85" s="3"/>
      <c r="R85" s="1"/>
    </row>
    <row r="86" spans="1:18" ht="77.25" customHeight="1">
      <c r="A86" s="157" t="s">
        <v>206</v>
      </c>
      <c r="B86" s="206">
        <v>430</v>
      </c>
      <c r="C86" s="158" t="s">
        <v>111</v>
      </c>
      <c r="D86" s="159">
        <v>16888</v>
      </c>
      <c r="E86" s="159">
        <v>17668.3</v>
      </c>
      <c r="F86" s="156">
        <f t="shared" si="2"/>
        <v>104.62044054950259</v>
      </c>
      <c r="G86" s="20"/>
      <c r="H86" s="3"/>
      <c r="I86" s="3"/>
      <c r="J86" s="3"/>
      <c r="K86" s="3"/>
      <c r="L86" s="3"/>
      <c r="M86" s="3"/>
      <c r="N86" s="3"/>
      <c r="O86" s="3"/>
      <c r="P86" s="3"/>
      <c r="Q86" s="3"/>
      <c r="R86" s="1"/>
    </row>
    <row r="87" spans="1:18" ht="22.5" customHeight="1">
      <c r="A87" s="51" t="s">
        <v>207</v>
      </c>
      <c r="B87" s="203" t="s">
        <v>134</v>
      </c>
      <c r="C87" s="66" t="s">
        <v>112</v>
      </c>
      <c r="D87" s="130">
        <f>D88+D91+D92+D94+D95+D101+D102+D107</f>
        <v>52359</v>
      </c>
      <c r="E87" s="130">
        <f>E88+E91+E92+E93+E95+E101+E102+E107+E103+E105</f>
        <v>53943.9</v>
      </c>
      <c r="F87" s="111">
        <f t="shared" si="2"/>
        <v>103.0269867644531</v>
      </c>
      <c r="G87" s="19"/>
      <c r="H87" s="3"/>
      <c r="I87" s="3"/>
      <c r="J87" s="3"/>
      <c r="K87" s="3"/>
      <c r="L87" s="3"/>
      <c r="M87" s="3"/>
      <c r="N87" s="3"/>
      <c r="O87" s="3"/>
      <c r="P87" s="3"/>
      <c r="Q87" s="3"/>
      <c r="R87" s="1"/>
    </row>
    <row r="88" spans="1:18" ht="37.5" customHeight="1">
      <c r="A88" s="85" t="s">
        <v>208</v>
      </c>
      <c r="B88" s="87">
        <v>140</v>
      </c>
      <c r="C88" s="73" t="s">
        <v>21</v>
      </c>
      <c r="D88" s="69">
        <f>D89+D90</f>
        <v>1174</v>
      </c>
      <c r="E88" s="69">
        <f>E89+E90</f>
        <v>1163.2</v>
      </c>
      <c r="F88" s="67">
        <f>E88/D88*100</f>
        <v>99.08006814310052</v>
      </c>
      <c r="G88" s="19"/>
      <c r="H88" s="3"/>
      <c r="I88" s="3"/>
      <c r="J88" s="3"/>
      <c r="K88" s="3"/>
      <c r="L88" s="3"/>
      <c r="M88" s="3"/>
      <c r="N88" s="3"/>
      <c r="O88" s="3"/>
      <c r="P88" s="3"/>
      <c r="Q88" s="3"/>
      <c r="R88" s="1"/>
    </row>
    <row r="89" spans="1:18" ht="96" customHeight="1">
      <c r="A89" s="54" t="s">
        <v>209</v>
      </c>
      <c r="B89" s="199">
        <v>140</v>
      </c>
      <c r="C89" s="77" t="s">
        <v>51</v>
      </c>
      <c r="D89" s="122">
        <v>1074</v>
      </c>
      <c r="E89" s="56">
        <v>1055.5</v>
      </c>
      <c r="F89" s="56">
        <f>E89/D89*100</f>
        <v>98.27746741154563</v>
      </c>
      <c r="G89" s="19"/>
      <c r="H89" s="3"/>
      <c r="I89" s="3"/>
      <c r="J89" s="3"/>
      <c r="K89" s="3"/>
      <c r="L89" s="3"/>
      <c r="M89" s="3"/>
      <c r="N89" s="3"/>
      <c r="O89" s="3"/>
      <c r="P89" s="3"/>
      <c r="Q89" s="3"/>
      <c r="R89" s="1"/>
    </row>
    <row r="90" spans="1:18" ht="76.5" customHeight="1">
      <c r="A90" s="54" t="s">
        <v>210</v>
      </c>
      <c r="B90" s="199">
        <v>140</v>
      </c>
      <c r="C90" s="77" t="s">
        <v>52</v>
      </c>
      <c r="D90" s="122">
        <v>100</v>
      </c>
      <c r="E90" s="56">
        <v>107.7</v>
      </c>
      <c r="F90" s="56">
        <f>E90/D90*100</f>
        <v>107.69999999999999</v>
      </c>
      <c r="G90" s="19"/>
      <c r="H90" s="3"/>
      <c r="I90" s="3"/>
      <c r="J90" s="3"/>
      <c r="K90" s="3"/>
      <c r="L90" s="3"/>
      <c r="M90" s="3"/>
      <c r="N90" s="3"/>
      <c r="O90" s="3"/>
      <c r="P90" s="3"/>
      <c r="Q90" s="3"/>
      <c r="R90" s="1"/>
    </row>
    <row r="91" spans="1:18" ht="96" customHeight="1">
      <c r="A91" s="85" t="s">
        <v>211</v>
      </c>
      <c r="B91" s="87">
        <v>140</v>
      </c>
      <c r="C91" s="73" t="s">
        <v>53</v>
      </c>
      <c r="D91" s="69">
        <v>810</v>
      </c>
      <c r="E91" s="67">
        <v>926.2</v>
      </c>
      <c r="F91" s="67">
        <f>E91/D91*100</f>
        <v>114.3456790123457</v>
      </c>
      <c r="G91" s="19"/>
      <c r="H91" s="3"/>
      <c r="I91" s="3"/>
      <c r="J91" s="3"/>
      <c r="K91" s="3"/>
      <c r="L91" s="3"/>
      <c r="M91" s="3"/>
      <c r="N91" s="3"/>
      <c r="O91" s="3"/>
      <c r="P91" s="3"/>
      <c r="Q91" s="3"/>
      <c r="R91" s="1"/>
    </row>
    <row r="92" spans="1:18" ht="94.5" customHeight="1">
      <c r="A92" s="85" t="s">
        <v>212</v>
      </c>
      <c r="B92" s="87">
        <v>140</v>
      </c>
      <c r="C92" s="73" t="s">
        <v>90</v>
      </c>
      <c r="D92" s="69">
        <v>860</v>
      </c>
      <c r="E92" s="67">
        <v>740.4</v>
      </c>
      <c r="F92" s="67">
        <f>E92/D92*100</f>
        <v>86.09302325581395</v>
      </c>
      <c r="G92" s="19"/>
      <c r="H92" s="3"/>
      <c r="I92" s="3"/>
      <c r="J92" s="3"/>
      <c r="K92" s="3"/>
      <c r="L92" s="3"/>
      <c r="M92" s="3"/>
      <c r="N92" s="3"/>
      <c r="O92" s="3"/>
      <c r="P92" s="3"/>
      <c r="Q92" s="3"/>
      <c r="R92" s="1"/>
    </row>
    <row r="93" spans="1:18" ht="39" customHeight="1">
      <c r="A93" s="85" t="s">
        <v>213</v>
      </c>
      <c r="B93" s="87">
        <v>140</v>
      </c>
      <c r="C93" s="73" t="s">
        <v>124</v>
      </c>
      <c r="D93" s="69"/>
      <c r="E93" s="67">
        <f>E94</f>
        <v>85.6</v>
      </c>
      <c r="F93" s="67"/>
      <c r="G93" s="19"/>
      <c r="H93" s="3"/>
      <c r="I93" s="3"/>
      <c r="J93" s="3"/>
      <c r="K93" s="3"/>
      <c r="L93" s="3"/>
      <c r="M93" s="3"/>
      <c r="N93" s="3"/>
      <c r="O93" s="3"/>
      <c r="P93" s="3"/>
      <c r="Q93" s="3"/>
      <c r="R93" s="1"/>
    </row>
    <row r="94" spans="1:18" s="41" customFormat="1" ht="75.75" customHeight="1">
      <c r="A94" s="236" t="s">
        <v>214</v>
      </c>
      <c r="B94" s="237">
        <v>140</v>
      </c>
      <c r="C94" s="238" t="s">
        <v>95</v>
      </c>
      <c r="D94" s="160"/>
      <c r="E94" s="136">
        <v>85.6</v>
      </c>
      <c r="F94" s="239"/>
      <c r="G94" s="38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40"/>
    </row>
    <row r="95" spans="1:18" ht="129.75" customHeight="1">
      <c r="A95" s="85" t="s">
        <v>215</v>
      </c>
      <c r="B95" s="87">
        <v>140</v>
      </c>
      <c r="C95" s="73" t="s">
        <v>54</v>
      </c>
      <c r="D95" s="69">
        <f>D96+D97+D98+D99+D100</f>
        <v>4876</v>
      </c>
      <c r="E95" s="69">
        <f>E96+E97+E98+E99+E100</f>
        <v>8104</v>
      </c>
      <c r="F95" s="67">
        <f>E95/D95*100</f>
        <v>166.20180475799836</v>
      </c>
      <c r="G95" s="19"/>
      <c r="H95" s="3"/>
      <c r="I95" s="3"/>
      <c r="J95" s="3"/>
      <c r="K95" s="3"/>
      <c r="L95" s="3"/>
      <c r="M95" s="3"/>
      <c r="N95" s="3"/>
      <c r="O95" s="3"/>
      <c r="P95" s="3"/>
      <c r="Q95" s="3"/>
      <c r="R95" s="1"/>
    </row>
    <row r="96" spans="1:18" ht="37.5" customHeight="1">
      <c r="A96" s="54" t="s">
        <v>216</v>
      </c>
      <c r="B96" s="199">
        <v>140</v>
      </c>
      <c r="C96" s="75" t="s">
        <v>55</v>
      </c>
      <c r="D96" s="122">
        <v>120</v>
      </c>
      <c r="E96" s="122">
        <v>199.5</v>
      </c>
      <c r="F96" s="56">
        <f>E96/D96*100</f>
        <v>166.25</v>
      </c>
      <c r="G96" s="19"/>
      <c r="H96" s="3"/>
      <c r="I96" s="3"/>
      <c r="J96" s="3"/>
      <c r="K96" s="3"/>
      <c r="L96" s="3"/>
      <c r="M96" s="3"/>
      <c r="N96" s="3"/>
      <c r="O96" s="3"/>
      <c r="P96" s="3"/>
      <c r="Q96" s="3"/>
      <c r="R96" s="1"/>
    </row>
    <row r="97" spans="1:18" ht="56.25" customHeight="1">
      <c r="A97" s="54" t="s">
        <v>217</v>
      </c>
      <c r="B97" s="199">
        <v>140</v>
      </c>
      <c r="C97" s="75" t="s">
        <v>113</v>
      </c>
      <c r="D97" s="122">
        <v>3891</v>
      </c>
      <c r="E97" s="56">
        <v>6811.9</v>
      </c>
      <c r="F97" s="56">
        <f>E97/D97*100</f>
        <v>175.0681058853765</v>
      </c>
      <c r="G97" s="19"/>
      <c r="H97" s="3"/>
      <c r="I97" s="3"/>
      <c r="J97" s="3"/>
      <c r="K97" s="3"/>
      <c r="L97" s="3"/>
      <c r="M97" s="3"/>
      <c r="N97" s="3"/>
      <c r="O97" s="3"/>
      <c r="P97" s="3"/>
      <c r="Q97" s="3"/>
      <c r="R97" s="1"/>
    </row>
    <row r="98" spans="1:18" ht="37.5" customHeight="1">
      <c r="A98" s="54" t="s">
        <v>218</v>
      </c>
      <c r="B98" s="199">
        <v>140</v>
      </c>
      <c r="C98" s="75" t="s">
        <v>56</v>
      </c>
      <c r="D98" s="122">
        <v>100</v>
      </c>
      <c r="E98" s="56">
        <v>50</v>
      </c>
      <c r="F98" s="56">
        <f>E98/D98*100</f>
        <v>50</v>
      </c>
      <c r="G98" s="19"/>
      <c r="H98" s="3"/>
      <c r="I98" s="3"/>
      <c r="J98" s="3"/>
      <c r="K98" s="3"/>
      <c r="L98" s="3"/>
      <c r="M98" s="3"/>
      <c r="N98" s="3"/>
      <c r="O98" s="3"/>
      <c r="P98" s="3"/>
      <c r="Q98" s="3"/>
      <c r="R98" s="1"/>
    </row>
    <row r="99" spans="1:18" ht="38.25" customHeight="1">
      <c r="A99" s="54" t="s">
        <v>219</v>
      </c>
      <c r="B99" s="199">
        <v>140</v>
      </c>
      <c r="C99" s="75" t="s">
        <v>91</v>
      </c>
      <c r="D99" s="122">
        <v>450</v>
      </c>
      <c r="E99" s="56">
        <v>592</v>
      </c>
      <c r="F99" s="56">
        <f>E99/D99*100</f>
        <v>131.55555555555557</v>
      </c>
      <c r="G99" s="19"/>
      <c r="H99" s="3"/>
      <c r="I99" s="3"/>
      <c r="J99" s="3"/>
      <c r="K99" s="3"/>
      <c r="L99" s="3"/>
      <c r="M99" s="3"/>
      <c r="N99" s="3"/>
      <c r="O99" s="3"/>
      <c r="P99" s="3"/>
      <c r="Q99" s="3"/>
      <c r="R99" s="1"/>
    </row>
    <row r="100" spans="1:18" ht="37.5">
      <c r="A100" s="54" t="s">
        <v>220</v>
      </c>
      <c r="B100" s="199">
        <v>140</v>
      </c>
      <c r="C100" s="75" t="s">
        <v>57</v>
      </c>
      <c r="D100" s="122">
        <v>315</v>
      </c>
      <c r="E100" s="56">
        <v>450.6</v>
      </c>
      <c r="F100" s="56">
        <f aca="true" t="shared" si="3" ref="F100:F109">E100/D100*100</f>
        <v>143.04761904761904</v>
      </c>
      <c r="G100" s="19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"/>
    </row>
    <row r="101" spans="1:18" ht="75.75" customHeight="1">
      <c r="A101" s="85" t="s">
        <v>221</v>
      </c>
      <c r="B101" s="87">
        <v>140</v>
      </c>
      <c r="C101" s="73" t="s">
        <v>22</v>
      </c>
      <c r="D101" s="69">
        <v>4000</v>
      </c>
      <c r="E101" s="67">
        <v>5167.9</v>
      </c>
      <c r="F101" s="67">
        <f t="shared" si="3"/>
        <v>129.1975</v>
      </c>
      <c r="G101" s="19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"/>
    </row>
    <row r="102" spans="1:18" ht="46.5" customHeight="1">
      <c r="A102" s="85" t="s">
        <v>222</v>
      </c>
      <c r="B102" s="87">
        <v>140</v>
      </c>
      <c r="C102" s="73" t="s">
        <v>14</v>
      </c>
      <c r="D102" s="123">
        <v>24110</v>
      </c>
      <c r="E102" s="69">
        <v>19897.5</v>
      </c>
      <c r="F102" s="67">
        <f t="shared" si="3"/>
        <v>82.52799668187474</v>
      </c>
      <c r="G102" s="2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"/>
    </row>
    <row r="103" spans="1:18" ht="56.25" customHeight="1">
      <c r="A103" s="85" t="s">
        <v>223</v>
      </c>
      <c r="B103" s="87">
        <v>140</v>
      </c>
      <c r="C103" s="73" t="s">
        <v>125</v>
      </c>
      <c r="D103" s="123"/>
      <c r="E103" s="69">
        <f>E104</f>
        <v>106.1</v>
      </c>
      <c r="F103" s="67"/>
      <c r="G103" s="2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"/>
    </row>
    <row r="104" spans="1:18" ht="57" customHeight="1">
      <c r="A104" s="167" t="s">
        <v>224</v>
      </c>
      <c r="B104" s="207">
        <v>140</v>
      </c>
      <c r="C104" s="153" t="s">
        <v>118</v>
      </c>
      <c r="D104" s="168"/>
      <c r="E104" s="122">
        <v>106.1</v>
      </c>
      <c r="F104" s="67"/>
      <c r="G104" s="2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"/>
    </row>
    <row r="105" spans="1:18" ht="77.25" customHeight="1">
      <c r="A105" s="85" t="s">
        <v>225</v>
      </c>
      <c r="B105" s="87">
        <v>140</v>
      </c>
      <c r="C105" s="73" t="s">
        <v>126</v>
      </c>
      <c r="D105" s="168"/>
      <c r="E105" s="69">
        <f>E106</f>
        <v>83.8</v>
      </c>
      <c r="F105" s="67"/>
      <c r="G105" s="2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"/>
    </row>
    <row r="106" spans="1:18" ht="75" customHeight="1">
      <c r="A106" s="167" t="s">
        <v>226</v>
      </c>
      <c r="B106" s="207">
        <v>140</v>
      </c>
      <c r="C106" s="153" t="s">
        <v>119</v>
      </c>
      <c r="D106" s="168"/>
      <c r="E106" s="122">
        <v>83.8</v>
      </c>
      <c r="F106" s="67"/>
      <c r="G106" s="2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"/>
    </row>
    <row r="107" spans="1:18" ht="41.25" customHeight="1">
      <c r="A107" s="85" t="s">
        <v>227</v>
      </c>
      <c r="B107" s="87">
        <v>140</v>
      </c>
      <c r="C107" s="73" t="s">
        <v>18</v>
      </c>
      <c r="D107" s="123">
        <f>D108</f>
        <v>16529</v>
      </c>
      <c r="E107" s="123">
        <f>E108</f>
        <v>17669.2</v>
      </c>
      <c r="F107" s="92">
        <f t="shared" si="3"/>
        <v>106.89817895819469</v>
      </c>
      <c r="G107" s="2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"/>
    </row>
    <row r="108" spans="1:18" ht="56.25" customHeight="1">
      <c r="A108" s="58" t="s">
        <v>228</v>
      </c>
      <c r="B108" s="209">
        <v>140</v>
      </c>
      <c r="C108" s="180" t="s">
        <v>58</v>
      </c>
      <c r="D108" s="142">
        <v>16529</v>
      </c>
      <c r="E108" s="124">
        <v>17669.2</v>
      </c>
      <c r="F108" s="59">
        <f t="shared" si="3"/>
        <v>106.89817895819469</v>
      </c>
      <c r="G108" s="2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"/>
    </row>
    <row r="109" spans="1:18" ht="20.25">
      <c r="A109" s="96" t="s">
        <v>229</v>
      </c>
      <c r="B109" s="210" t="s">
        <v>134</v>
      </c>
      <c r="C109" s="97" t="s">
        <v>60</v>
      </c>
      <c r="D109" s="125">
        <f>D111+D112</f>
        <v>40000</v>
      </c>
      <c r="E109" s="125">
        <f>E110+E112</f>
        <v>59218</v>
      </c>
      <c r="F109" s="50">
        <f t="shared" si="3"/>
        <v>148.04500000000002</v>
      </c>
      <c r="G109" s="1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</row>
    <row r="110" spans="1:18" ht="21" customHeight="1">
      <c r="A110" s="121" t="s">
        <v>230</v>
      </c>
      <c r="B110" s="211">
        <v>180</v>
      </c>
      <c r="C110" s="172" t="s">
        <v>127</v>
      </c>
      <c r="D110" s="130"/>
      <c r="E110" s="173">
        <f>E111</f>
        <v>-1362.8</v>
      </c>
      <c r="F110" s="53"/>
      <c r="G110" s="1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</row>
    <row r="111" spans="1:18" ht="37.5" customHeight="1">
      <c r="A111" s="61" t="s">
        <v>231</v>
      </c>
      <c r="B111" s="212">
        <v>180</v>
      </c>
      <c r="C111" s="27" t="s">
        <v>59</v>
      </c>
      <c r="D111" s="127"/>
      <c r="E111" s="126">
        <v>-1362.8</v>
      </c>
      <c r="F111" s="82"/>
      <c r="G111" s="2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</row>
    <row r="112" spans="1:18" ht="20.25" customHeight="1">
      <c r="A112" s="121" t="s">
        <v>232</v>
      </c>
      <c r="B112" s="213">
        <v>180</v>
      </c>
      <c r="C112" s="181" t="s">
        <v>99</v>
      </c>
      <c r="D112" s="69">
        <f>D113</f>
        <v>40000</v>
      </c>
      <c r="E112" s="69">
        <f>E113</f>
        <v>60580.8</v>
      </c>
      <c r="F112" s="92">
        <f>E112/D112*100</f>
        <v>151.452</v>
      </c>
      <c r="G112" s="2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</row>
    <row r="113" spans="1:18" ht="38.25" customHeight="1">
      <c r="A113" s="79" t="s">
        <v>233</v>
      </c>
      <c r="B113" s="214">
        <v>180</v>
      </c>
      <c r="C113" s="98" t="s">
        <v>23</v>
      </c>
      <c r="D113" s="138">
        <v>40000</v>
      </c>
      <c r="E113" s="145">
        <v>60580.8</v>
      </c>
      <c r="F113" s="90">
        <f>E113/D113*100</f>
        <v>151.452</v>
      </c>
      <c r="G113" s="2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</row>
    <row r="114" spans="1:18" ht="37.5">
      <c r="A114" s="30" t="s">
        <v>234</v>
      </c>
      <c r="B114" s="215" t="s">
        <v>134</v>
      </c>
      <c r="C114" s="182" t="s">
        <v>104</v>
      </c>
      <c r="D114" s="143"/>
      <c r="E114" s="106">
        <f>E115</f>
        <v>-104.9</v>
      </c>
      <c r="F114" s="99"/>
      <c r="G114" s="2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"/>
    </row>
    <row r="115" spans="1:18" ht="38.25" customHeight="1">
      <c r="A115" s="118" t="s">
        <v>235</v>
      </c>
      <c r="B115" s="216">
        <v>151</v>
      </c>
      <c r="C115" s="107" t="s">
        <v>105</v>
      </c>
      <c r="D115" s="144"/>
      <c r="E115" s="28">
        <v>-104.9</v>
      </c>
      <c r="F115" s="26"/>
      <c r="G115" s="2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"/>
    </row>
    <row r="116" spans="1:18" ht="20.25">
      <c r="A116" s="117" t="s">
        <v>236</v>
      </c>
      <c r="B116" s="217" t="s">
        <v>134</v>
      </c>
      <c r="C116" s="100" t="s">
        <v>62</v>
      </c>
      <c r="D116" s="133">
        <f>D117</f>
        <v>3407993.8</v>
      </c>
      <c r="E116" s="133">
        <f>E117</f>
        <v>3327886.3</v>
      </c>
      <c r="F116" s="43">
        <f aca="true" t="shared" si="4" ref="F116:F140">E116/D116*100</f>
        <v>97.64942354061795</v>
      </c>
      <c r="G116" s="2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</row>
    <row r="117" spans="1:18" ht="39" customHeight="1">
      <c r="A117" s="240" t="s">
        <v>237</v>
      </c>
      <c r="B117" s="242" t="s">
        <v>134</v>
      </c>
      <c r="C117" s="241" t="s">
        <v>19</v>
      </c>
      <c r="D117" s="243">
        <f>D118+D120+D128+D138</f>
        <v>3407993.8</v>
      </c>
      <c r="E117" s="243">
        <f>E118+E120+E128+E138</f>
        <v>3327886.3</v>
      </c>
      <c r="F117" s="244">
        <f t="shared" si="4"/>
        <v>97.64942354061795</v>
      </c>
      <c r="G117" s="2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</row>
    <row r="118" spans="1:18" ht="39.75" customHeight="1">
      <c r="A118" s="245" t="s">
        <v>238</v>
      </c>
      <c r="B118" s="246">
        <v>151</v>
      </c>
      <c r="C118" s="247" t="s">
        <v>3</v>
      </c>
      <c r="D118" s="248">
        <f>D119</f>
        <v>398467</v>
      </c>
      <c r="E118" s="171">
        <f>E119</f>
        <v>398467</v>
      </c>
      <c r="F118" s="171">
        <f t="shared" si="4"/>
        <v>100</v>
      </c>
      <c r="G118" s="2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</row>
    <row r="119" spans="1:18" ht="39.75" customHeight="1">
      <c r="A119" s="54" t="s">
        <v>239</v>
      </c>
      <c r="B119" s="199">
        <v>151</v>
      </c>
      <c r="C119" s="75" t="s">
        <v>63</v>
      </c>
      <c r="D119" s="122">
        <v>398467</v>
      </c>
      <c r="E119" s="56">
        <v>398467</v>
      </c>
      <c r="F119" s="56">
        <f t="shared" si="4"/>
        <v>100</v>
      </c>
      <c r="G119" s="2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</row>
    <row r="120" spans="1:18" ht="56.25" customHeight="1">
      <c r="A120" s="102" t="s">
        <v>240</v>
      </c>
      <c r="B120" s="218">
        <v>151</v>
      </c>
      <c r="C120" s="101" t="s">
        <v>64</v>
      </c>
      <c r="D120" s="146">
        <f>D124+D125+D126+D127+D123+D122</f>
        <v>813302.4999999999</v>
      </c>
      <c r="E120" s="146">
        <f>E124+E125+E126+E127+E123+E122</f>
        <v>809934.4</v>
      </c>
      <c r="F120" s="103">
        <f t="shared" si="4"/>
        <v>99.58587364480007</v>
      </c>
      <c r="G120" s="2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</row>
    <row r="121" spans="1:18" ht="58.5" customHeight="1" hidden="1">
      <c r="A121" s="61" t="s">
        <v>65</v>
      </c>
      <c r="B121" s="194"/>
      <c r="C121" s="75" t="s">
        <v>66</v>
      </c>
      <c r="D121" s="122">
        <v>0</v>
      </c>
      <c r="E121" s="56"/>
      <c r="F121" s="56"/>
      <c r="G121" s="2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</row>
    <row r="122" spans="1:18" ht="39.75" customHeight="1">
      <c r="A122" s="148" t="s">
        <v>241</v>
      </c>
      <c r="B122" s="205">
        <v>151</v>
      </c>
      <c r="C122" s="153" t="s">
        <v>120</v>
      </c>
      <c r="D122" s="122">
        <v>6476.1</v>
      </c>
      <c r="E122" s="122">
        <v>5094.8</v>
      </c>
      <c r="F122" s="56">
        <f t="shared" si="4"/>
        <v>78.67080495977518</v>
      </c>
      <c r="G122" s="2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</row>
    <row r="123" spans="1:18" ht="42" customHeight="1">
      <c r="A123" s="148" t="s">
        <v>242</v>
      </c>
      <c r="B123" s="205">
        <v>151</v>
      </c>
      <c r="C123" s="153" t="s">
        <v>114</v>
      </c>
      <c r="D123" s="122">
        <v>5000</v>
      </c>
      <c r="E123" s="56">
        <v>5000</v>
      </c>
      <c r="F123" s="56">
        <f t="shared" si="4"/>
        <v>100</v>
      </c>
      <c r="G123" s="2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</row>
    <row r="124" spans="1:18" ht="76.5" customHeight="1">
      <c r="A124" s="61" t="s">
        <v>243</v>
      </c>
      <c r="B124" s="194">
        <v>151</v>
      </c>
      <c r="C124" s="75" t="s">
        <v>67</v>
      </c>
      <c r="D124" s="122">
        <v>22050.3</v>
      </c>
      <c r="E124" s="56">
        <v>20496.2</v>
      </c>
      <c r="F124" s="56">
        <f t="shared" si="4"/>
        <v>92.95202332848079</v>
      </c>
      <c r="G124" s="2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</row>
    <row r="125" spans="1:18" ht="57" customHeight="1">
      <c r="A125" s="61" t="s">
        <v>244</v>
      </c>
      <c r="B125" s="194">
        <v>151</v>
      </c>
      <c r="C125" s="75" t="s">
        <v>68</v>
      </c>
      <c r="D125" s="122">
        <v>679</v>
      </c>
      <c r="E125" s="56">
        <v>679</v>
      </c>
      <c r="F125" s="56">
        <f t="shared" si="4"/>
        <v>100</v>
      </c>
      <c r="G125" s="2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</row>
    <row r="126" spans="1:18" ht="58.5" customHeight="1">
      <c r="A126" s="61" t="s">
        <v>245</v>
      </c>
      <c r="B126" s="194">
        <v>151</v>
      </c>
      <c r="C126" s="75" t="s">
        <v>69</v>
      </c>
      <c r="D126" s="122">
        <v>27746.4</v>
      </c>
      <c r="E126" s="56">
        <v>27746.4</v>
      </c>
      <c r="F126" s="56">
        <f t="shared" si="4"/>
        <v>100</v>
      </c>
      <c r="G126" s="2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</row>
    <row r="127" spans="1:18" ht="18.75" customHeight="1">
      <c r="A127" s="79" t="s">
        <v>246</v>
      </c>
      <c r="B127" s="194">
        <v>151</v>
      </c>
      <c r="C127" s="75" t="s">
        <v>70</v>
      </c>
      <c r="D127" s="122">
        <v>751350.7</v>
      </c>
      <c r="E127" s="56">
        <v>750918</v>
      </c>
      <c r="F127" s="56">
        <f t="shared" si="4"/>
        <v>99.94241038172987</v>
      </c>
      <c r="G127" s="2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</row>
    <row r="128" spans="1:18" ht="42" customHeight="1">
      <c r="A128" s="102" t="s">
        <v>247</v>
      </c>
      <c r="B128" s="218">
        <v>151</v>
      </c>
      <c r="C128" s="101" t="s">
        <v>71</v>
      </c>
      <c r="D128" s="146">
        <f>D129+D130+D131+D132+D133+D134+D135+D136+D137</f>
        <v>2194824.3</v>
      </c>
      <c r="E128" s="146">
        <f>E129+E130+E131+E132+E133+E134+E135+E136+E137</f>
        <v>2118084.9</v>
      </c>
      <c r="F128" s="103">
        <f t="shared" si="4"/>
        <v>96.50361990251338</v>
      </c>
      <c r="G128" s="2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</row>
    <row r="129" spans="1:18" ht="56.25">
      <c r="A129" s="61" t="s">
        <v>248</v>
      </c>
      <c r="B129" s="194">
        <v>151</v>
      </c>
      <c r="C129" s="75" t="s">
        <v>72</v>
      </c>
      <c r="D129" s="122">
        <v>8298</v>
      </c>
      <c r="E129" s="56">
        <v>8298</v>
      </c>
      <c r="F129" s="56">
        <f t="shared" si="4"/>
        <v>100</v>
      </c>
      <c r="G129" s="2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</row>
    <row r="130" spans="1:18" ht="57" customHeight="1">
      <c r="A130" s="61" t="s">
        <v>249</v>
      </c>
      <c r="B130" s="194">
        <v>151</v>
      </c>
      <c r="C130" s="75" t="s">
        <v>83</v>
      </c>
      <c r="D130" s="122">
        <v>43578.1</v>
      </c>
      <c r="E130" s="56">
        <v>29227.8</v>
      </c>
      <c r="F130" s="56">
        <f t="shared" si="4"/>
        <v>67.06992732588158</v>
      </c>
      <c r="G130" s="2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</row>
    <row r="131" spans="1:18" ht="57.75" customHeight="1">
      <c r="A131" s="61" t="s">
        <v>250</v>
      </c>
      <c r="B131" s="194">
        <v>151</v>
      </c>
      <c r="C131" s="75" t="s">
        <v>73</v>
      </c>
      <c r="D131" s="122">
        <v>302139.2</v>
      </c>
      <c r="E131" s="56">
        <v>294728.1</v>
      </c>
      <c r="F131" s="56">
        <f t="shared" si="4"/>
        <v>97.54712397464479</v>
      </c>
      <c r="G131" s="2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</row>
    <row r="132" spans="1:18" ht="58.5" customHeight="1">
      <c r="A132" s="61" t="s">
        <v>251</v>
      </c>
      <c r="B132" s="194">
        <v>151</v>
      </c>
      <c r="C132" s="75" t="s">
        <v>74</v>
      </c>
      <c r="D132" s="122">
        <v>27777</v>
      </c>
      <c r="E132" s="122">
        <v>27713.4</v>
      </c>
      <c r="F132" s="56">
        <f t="shared" si="4"/>
        <v>99.7710335889405</v>
      </c>
      <c r="G132" s="2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</row>
    <row r="133" spans="1:18" ht="93.75" customHeight="1">
      <c r="A133" s="61" t="s">
        <v>252</v>
      </c>
      <c r="B133" s="194">
        <v>151</v>
      </c>
      <c r="C133" s="75" t="s">
        <v>75</v>
      </c>
      <c r="D133" s="122">
        <v>212867.7</v>
      </c>
      <c r="E133" s="122">
        <v>212867.8</v>
      </c>
      <c r="F133" s="56">
        <f t="shared" si="4"/>
        <v>100.00004697753579</v>
      </c>
      <c r="G133" s="2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</row>
    <row r="134" spans="1:18" ht="60" customHeight="1">
      <c r="A134" s="61" t="s">
        <v>253</v>
      </c>
      <c r="B134" s="194">
        <v>151</v>
      </c>
      <c r="C134" s="75" t="s">
        <v>76</v>
      </c>
      <c r="D134" s="122">
        <v>85278</v>
      </c>
      <c r="E134" s="56">
        <v>85244.2</v>
      </c>
      <c r="F134" s="56">
        <f t="shared" si="4"/>
        <v>99.96036492413049</v>
      </c>
      <c r="G134" s="2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</row>
    <row r="135" spans="1:18" ht="113.25" customHeight="1">
      <c r="A135" s="108" t="s">
        <v>254</v>
      </c>
      <c r="B135" s="200">
        <v>151</v>
      </c>
      <c r="C135" s="109" t="s">
        <v>84</v>
      </c>
      <c r="D135" s="136">
        <v>39331.2</v>
      </c>
      <c r="E135" s="110">
        <v>31945.9</v>
      </c>
      <c r="F135" s="110">
        <f t="shared" si="4"/>
        <v>81.22279513465138</v>
      </c>
      <c r="G135" s="2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</row>
    <row r="136" spans="1:18" ht="243" customHeight="1">
      <c r="A136" s="61" t="s">
        <v>255</v>
      </c>
      <c r="B136" s="194">
        <v>151</v>
      </c>
      <c r="C136" s="75" t="s">
        <v>85</v>
      </c>
      <c r="D136" s="122">
        <v>15125.7</v>
      </c>
      <c r="E136" s="56">
        <v>15100</v>
      </c>
      <c r="F136" s="56">
        <f t="shared" si="4"/>
        <v>99.83009050820787</v>
      </c>
      <c r="G136" s="22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"/>
    </row>
    <row r="137" spans="1:18" ht="26.25" customHeight="1">
      <c r="A137" s="79" t="s">
        <v>258</v>
      </c>
      <c r="B137" s="195">
        <v>151</v>
      </c>
      <c r="C137" s="95" t="s">
        <v>77</v>
      </c>
      <c r="D137" s="147">
        <v>1460429.4</v>
      </c>
      <c r="E137" s="60">
        <v>1412959.7</v>
      </c>
      <c r="F137" s="110">
        <f t="shared" si="4"/>
        <v>96.7496066567819</v>
      </c>
      <c r="G137" s="10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"/>
    </row>
    <row r="138" spans="1:18" ht="36.75" customHeight="1">
      <c r="A138" s="102" t="s">
        <v>257</v>
      </c>
      <c r="B138" s="218">
        <v>151</v>
      </c>
      <c r="C138" s="101" t="s">
        <v>106</v>
      </c>
      <c r="D138" s="69">
        <f>D139</f>
        <v>1400</v>
      </c>
      <c r="E138" s="67">
        <f>E139</f>
        <v>1400</v>
      </c>
      <c r="F138" s="171">
        <f t="shared" si="4"/>
        <v>100</v>
      </c>
      <c r="G138" s="10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"/>
    </row>
    <row r="139" spans="1:18" ht="58.5" customHeight="1">
      <c r="A139" s="154" t="s">
        <v>256</v>
      </c>
      <c r="B139" s="219">
        <v>151</v>
      </c>
      <c r="C139" s="95" t="s">
        <v>121</v>
      </c>
      <c r="D139" s="147">
        <v>1400</v>
      </c>
      <c r="E139" s="60">
        <v>1400</v>
      </c>
      <c r="F139" s="110">
        <f t="shared" si="4"/>
        <v>100</v>
      </c>
      <c r="G139" s="10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"/>
    </row>
    <row r="140" spans="1:18" ht="24" customHeight="1">
      <c r="A140" s="104"/>
      <c r="B140" s="104"/>
      <c r="C140" s="105" t="s">
        <v>4</v>
      </c>
      <c r="D140" s="139">
        <f>D14+D116</f>
        <v>7638588.8</v>
      </c>
      <c r="E140" s="47">
        <f>E14+E116</f>
        <v>7580882.2</v>
      </c>
      <c r="F140" s="47">
        <f t="shared" si="4"/>
        <v>99.244538467629</v>
      </c>
      <c r="G140" s="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7" ht="18.75">
      <c r="A141" s="8"/>
      <c r="B141" s="8"/>
      <c r="C141" s="11"/>
      <c r="D141" s="8"/>
      <c r="E141" s="9"/>
      <c r="F141" s="9"/>
      <c r="G141" s="9"/>
    </row>
    <row r="142" spans="1:7" ht="18.75">
      <c r="A142" s="11"/>
      <c r="B142" s="11"/>
      <c r="C142" s="12"/>
      <c r="D142" s="11"/>
      <c r="E142" s="12"/>
      <c r="F142" s="12"/>
      <c r="G142" s="12"/>
    </row>
    <row r="143" spans="1:7" ht="18.75">
      <c r="A143" s="12"/>
      <c r="B143" s="12"/>
      <c r="C143" s="12"/>
      <c r="D143" s="120"/>
      <c r="E143" s="251"/>
      <c r="F143" s="251"/>
      <c r="G143" s="14"/>
    </row>
    <row r="144" spans="1:7" ht="18.75">
      <c r="A144" s="12"/>
      <c r="B144" s="12"/>
      <c r="C144" s="12"/>
      <c r="D144" s="120"/>
      <c r="E144" s="12"/>
      <c r="F144" s="12"/>
      <c r="G144" s="12"/>
    </row>
    <row r="145" spans="1:7" ht="18.75">
      <c r="A145" s="12"/>
      <c r="B145" s="12"/>
      <c r="C145" s="12"/>
      <c r="D145" s="120"/>
      <c r="E145" s="251"/>
      <c r="F145" s="251"/>
      <c r="G145" s="14"/>
    </row>
    <row r="146" spans="1:7" ht="18.75">
      <c r="A146" s="12"/>
      <c r="B146" s="12"/>
      <c r="C146" s="9"/>
      <c r="D146" s="120"/>
      <c r="E146" s="12"/>
      <c r="F146" s="12"/>
      <c r="G146" s="12"/>
    </row>
    <row r="147" spans="1:7" ht="15.75">
      <c r="A147" s="9"/>
      <c r="B147" s="9"/>
      <c r="D147" s="119"/>
      <c r="E147" s="9"/>
      <c r="F147" s="9"/>
      <c r="G147" s="9"/>
    </row>
  </sheetData>
  <sheetProtection selectLockedCells="1" selectUnlockedCells="1"/>
  <mergeCells count="21">
    <mergeCell ref="A8:F8"/>
    <mergeCell ref="D1:F1"/>
    <mergeCell ref="D2:F2"/>
    <mergeCell ref="D3:F3"/>
    <mergeCell ref="D4:F4"/>
    <mergeCell ref="E143:F143"/>
    <mergeCell ref="E145:F145"/>
    <mergeCell ref="A7:F7"/>
    <mergeCell ref="A9:F9"/>
    <mergeCell ref="E12:E13"/>
    <mergeCell ref="C12:C13"/>
    <mergeCell ref="A12:A13"/>
    <mergeCell ref="F12:F13"/>
    <mergeCell ref="D12:D13"/>
    <mergeCell ref="B12:B13"/>
    <mergeCell ref="H7:L7"/>
    <mergeCell ref="H2:L2"/>
    <mergeCell ref="H3:L3"/>
    <mergeCell ref="H4:L4"/>
    <mergeCell ref="H5:L5"/>
    <mergeCell ref="H6:L6"/>
  </mergeCells>
  <printOptions/>
  <pageMargins left="0.7874015748031497" right="0.3937007874015748" top="0.7874015748031497" bottom="0.2362204724409449" header="0.31496062992125984" footer="0.15748031496062992"/>
  <pageSetup horizontalDpi="300" verticalDpi="300" orientation="portrait" paperSize="9" scale="65" r:id="rId3"/>
  <rowBreaks count="6" manualBreakCount="6">
    <brk id="24" max="5" man="1"/>
    <brk id="46" max="5" man="1"/>
    <brk id="65" max="5" man="1"/>
    <brk id="81" max="5" man="1"/>
    <brk id="94" max="5" man="1"/>
    <brk id="117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ГАЛУЗО</dc:creator>
  <cp:keywords/>
  <dc:description/>
  <cp:lastModifiedBy>Master</cp:lastModifiedBy>
  <cp:lastPrinted>2009-06-19T11:46:15Z</cp:lastPrinted>
  <dcterms:created xsi:type="dcterms:W3CDTF">2000-09-07T05:42:29Z</dcterms:created>
  <dcterms:modified xsi:type="dcterms:W3CDTF">2009-06-25T11:27:03Z</dcterms:modified>
  <cp:category/>
  <cp:version/>
  <cp:contentType/>
  <cp:contentStatus/>
</cp:coreProperties>
</file>