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325" yWindow="-45" windowWidth="15015" windowHeight="11610"/>
  </bookViews>
  <sheets>
    <sheet name="Приложение 1" sheetId="3" r:id="rId1"/>
  </sheets>
  <definedNames>
    <definedName name="_xlnm._FilterDatabase" localSheetId="0" hidden="1">'Приложение 1'!$A$12:$I$296</definedName>
    <definedName name="_xlnm.Print_Titles" localSheetId="0">'Приложение 1'!$12:$12</definedName>
    <definedName name="_xlnm.Print_Area" localSheetId="0">'Приложение 1'!$A$1:$F$296</definedName>
  </definedNames>
  <calcPr calcId="125725"/>
</workbook>
</file>

<file path=xl/calcChain.xml><?xml version="1.0" encoding="utf-8"?>
<calcChain xmlns="http://schemas.openxmlformats.org/spreadsheetml/2006/main">
  <c r="F218" i="3"/>
  <c r="F180"/>
  <c r="F181"/>
  <c r="F229"/>
  <c r="F18" l="1"/>
  <c r="F19"/>
  <c r="D259"/>
  <c r="E259"/>
  <c r="D207"/>
  <c r="E207"/>
  <c r="E189"/>
  <c r="D189"/>
  <c r="F185"/>
  <c r="F131"/>
  <c r="D121"/>
  <c r="E121"/>
  <c r="E250" l="1"/>
  <c r="D250"/>
  <c r="E226"/>
  <c r="D226"/>
  <c r="E210"/>
  <c r="D210"/>
  <c r="E128"/>
  <c r="D128"/>
  <c r="E76"/>
  <c r="D76"/>
  <c r="E69"/>
  <c r="D69"/>
  <c r="E294"/>
  <c r="D294"/>
  <c r="E290"/>
  <c r="D290"/>
  <c r="E281"/>
  <c r="D281"/>
  <c r="E278"/>
  <c r="D278"/>
  <c r="F269"/>
  <c r="E268"/>
  <c r="D268"/>
  <c r="E263"/>
  <c r="D263"/>
  <c r="F264"/>
  <c r="F265"/>
  <c r="F256"/>
  <c r="F254"/>
  <c r="E238"/>
  <c r="D238"/>
  <c r="F227"/>
  <c r="F221"/>
  <c r="E216"/>
  <c r="F212"/>
  <c r="F204"/>
  <c r="F203"/>
  <c r="F195"/>
  <c r="E194"/>
  <c r="D194"/>
  <c r="E179"/>
  <c r="D179"/>
  <c r="E108"/>
  <c r="E107" s="1"/>
  <c r="D108"/>
  <c r="D107" s="1"/>
  <c r="E80"/>
  <c r="D80"/>
  <c r="F109"/>
  <c r="F54"/>
  <c r="F77"/>
  <c r="F71"/>
  <c r="F50"/>
  <c r="F51"/>
  <c r="F52"/>
  <c r="E49"/>
  <c r="D49"/>
  <c r="D14"/>
  <c r="E14"/>
  <c r="F107" l="1"/>
  <c r="F108"/>
  <c r="F287" l="1"/>
  <c r="F277"/>
  <c r="E272"/>
  <c r="D272"/>
  <c r="F260"/>
  <c r="F266"/>
  <c r="F261"/>
  <c r="F255"/>
  <c r="E244"/>
  <c r="D244"/>
  <c r="E240"/>
  <c r="D240"/>
  <c r="F233"/>
  <c r="F239"/>
  <c r="E223"/>
  <c r="D223"/>
  <c r="F225"/>
  <c r="F224"/>
  <c r="E219"/>
  <c r="D219"/>
  <c r="E186"/>
  <c r="D186"/>
  <c r="F182"/>
  <c r="D150"/>
  <c r="D149" s="1"/>
  <c r="E150"/>
  <c r="E142"/>
  <c r="D142"/>
  <c r="D141" s="1"/>
  <c r="F144"/>
  <c r="D79"/>
  <c r="F103"/>
  <c r="F87"/>
  <c r="D75"/>
  <c r="F64"/>
  <c r="F57"/>
  <c r="E45"/>
  <c r="D45"/>
  <c r="F46"/>
  <c r="F23"/>
  <c r="F295"/>
  <c r="F293"/>
  <c r="F291"/>
  <c r="F286"/>
  <c r="F285"/>
  <c r="E284"/>
  <c r="D284"/>
  <c r="F282"/>
  <c r="F279"/>
  <c r="F276"/>
  <c r="F275"/>
  <c r="F274"/>
  <c r="F273"/>
  <c r="F270"/>
  <c r="D267"/>
  <c r="F253"/>
  <c r="F252"/>
  <c r="F251"/>
  <c r="F249"/>
  <c r="F248"/>
  <c r="F247"/>
  <c r="F246"/>
  <c r="F245"/>
  <c r="F242"/>
  <c r="F241"/>
  <c r="F232"/>
  <c r="F231"/>
  <c r="F230"/>
  <c r="F228"/>
  <c r="D216"/>
  <c r="F216" s="1"/>
  <c r="F211"/>
  <c r="E202"/>
  <c r="D202"/>
  <c r="E200"/>
  <c r="D200"/>
  <c r="F197"/>
  <c r="F196"/>
  <c r="F193"/>
  <c r="F192"/>
  <c r="F190"/>
  <c r="F187"/>
  <c r="E184"/>
  <c r="D184"/>
  <c r="F178"/>
  <c r="F176"/>
  <c r="F175"/>
  <c r="F174"/>
  <c r="F173"/>
  <c r="F172"/>
  <c r="F171"/>
  <c r="F170"/>
  <c r="F169"/>
  <c r="F168"/>
  <c r="F167"/>
  <c r="F166"/>
  <c r="E165"/>
  <c r="D165"/>
  <c r="F163"/>
  <c r="E162"/>
  <c r="D162"/>
  <c r="D161" s="1"/>
  <c r="F160"/>
  <c r="E159"/>
  <c r="D159"/>
  <c r="D158" s="1"/>
  <c r="F157"/>
  <c r="E156"/>
  <c r="D156"/>
  <c r="D155" s="1"/>
  <c r="F154"/>
  <c r="E153"/>
  <c r="D153"/>
  <c r="D152" s="1"/>
  <c r="F151"/>
  <c r="F148"/>
  <c r="E147"/>
  <c r="D147"/>
  <c r="D146" s="1"/>
  <c r="F145"/>
  <c r="F143"/>
  <c r="F140"/>
  <c r="E139"/>
  <c r="D139"/>
  <c r="D138" s="1"/>
  <c r="E136"/>
  <c r="D136"/>
  <c r="D135" s="1"/>
  <c r="F134"/>
  <c r="E133"/>
  <c r="D133"/>
  <c r="D132" s="1"/>
  <c r="F129"/>
  <c r="D127"/>
  <c r="F126"/>
  <c r="E125"/>
  <c r="D125"/>
  <c r="D124" s="1"/>
  <c r="F122"/>
  <c r="F119"/>
  <c r="E118"/>
  <c r="D118"/>
  <c r="F115"/>
  <c r="F114"/>
  <c r="F113"/>
  <c r="F112"/>
  <c r="F106"/>
  <c r="F105"/>
  <c r="F104"/>
  <c r="F102"/>
  <c r="F101"/>
  <c r="F98"/>
  <c r="F97"/>
  <c r="F96"/>
  <c r="F95"/>
  <c r="F94"/>
  <c r="F93"/>
  <c r="F91"/>
  <c r="F88"/>
  <c r="F86"/>
  <c r="F84"/>
  <c r="F83"/>
  <c r="F82"/>
  <c r="F81"/>
  <c r="F78"/>
  <c r="F74"/>
  <c r="E73"/>
  <c r="D73"/>
  <c r="F70"/>
  <c r="D68"/>
  <c r="F67"/>
  <c r="E66"/>
  <c r="D66"/>
  <c r="E63"/>
  <c r="D63"/>
  <c r="D62" s="1"/>
  <c r="F60"/>
  <c r="E59"/>
  <c r="D59"/>
  <c r="D58" s="1"/>
  <c r="F56"/>
  <c r="F55"/>
  <c r="F53"/>
  <c r="F47"/>
  <c r="F42"/>
  <c r="F41"/>
  <c r="F40"/>
  <c r="E39"/>
  <c r="D39"/>
  <c r="D38" s="1"/>
  <c r="F37"/>
  <c r="E36"/>
  <c r="D36"/>
  <c r="D35" s="1"/>
  <c r="F34"/>
  <c r="F33"/>
  <c r="F32"/>
  <c r="E31"/>
  <c r="D31"/>
  <c r="D30" s="1"/>
  <c r="F29"/>
  <c r="E28"/>
  <c r="D28"/>
  <c r="D27" s="1"/>
  <c r="F26"/>
  <c r="E25"/>
  <c r="E24" s="1"/>
  <c r="D25"/>
  <c r="D24" s="1"/>
  <c r="F22"/>
  <c r="F21"/>
  <c r="F20"/>
  <c r="F17"/>
  <c r="F16"/>
  <c r="F15"/>
  <c r="F184" l="1"/>
  <c r="E27"/>
  <c r="F27" s="1"/>
  <c r="E62"/>
  <c r="E48"/>
  <c r="E120"/>
  <c r="E149"/>
  <c r="E44"/>
  <c r="E155"/>
  <c r="F155" s="1"/>
  <c r="E267"/>
  <c r="F267" s="1"/>
  <c r="E72"/>
  <c r="E161"/>
  <c r="E135"/>
  <c r="E158"/>
  <c r="E65"/>
  <c r="E127"/>
  <c r="E117"/>
  <c r="E138"/>
  <c r="F138" s="1"/>
  <c r="E146"/>
  <c r="E152"/>
  <c r="F152" s="1"/>
  <c r="E141"/>
  <c r="F141" s="1"/>
  <c r="E13"/>
  <c r="D13"/>
  <c r="D258"/>
  <c r="E258"/>
  <c r="F263"/>
  <c r="E183"/>
  <c r="F259"/>
  <c r="D237"/>
  <c r="F240"/>
  <c r="D183"/>
  <c r="E237"/>
  <c r="F238"/>
  <c r="F186"/>
  <c r="F223"/>
  <c r="F63"/>
  <c r="D111"/>
  <c r="D110" s="1"/>
  <c r="D222"/>
  <c r="D188"/>
  <c r="E222"/>
  <c r="E289"/>
  <c r="D280"/>
  <c r="F39"/>
  <c r="F59"/>
  <c r="F69"/>
  <c r="E111"/>
  <c r="E206"/>
  <c r="D243"/>
  <c r="E243"/>
  <c r="F128"/>
  <c r="F133"/>
  <c r="F202"/>
  <c r="D206"/>
  <c r="F210"/>
  <c r="E38"/>
  <c r="E68"/>
  <c r="F76"/>
  <c r="F80"/>
  <c r="F121"/>
  <c r="F147"/>
  <c r="F189"/>
  <c r="F45"/>
  <c r="F31"/>
  <c r="F66"/>
  <c r="E79"/>
  <c r="F118"/>
  <c r="F125"/>
  <c r="F250"/>
  <c r="D271"/>
  <c r="F268"/>
  <c r="E280"/>
  <c r="F49"/>
  <c r="F244"/>
  <c r="E30"/>
  <c r="E58"/>
  <c r="E75"/>
  <c r="D120"/>
  <c r="F142"/>
  <c r="F153"/>
  <c r="F165"/>
  <c r="F179"/>
  <c r="D199"/>
  <c r="F219"/>
  <c r="F272"/>
  <c r="F281"/>
  <c r="F294"/>
  <c r="D48"/>
  <c r="F73"/>
  <c r="E124"/>
  <c r="E132"/>
  <c r="F159"/>
  <c r="F162"/>
  <c r="F194"/>
  <c r="D215"/>
  <c r="F278"/>
  <c r="F284"/>
  <c r="F24"/>
  <c r="F150"/>
  <c r="F226"/>
  <c r="D289"/>
  <c r="F25"/>
  <c r="F36"/>
  <c r="D65"/>
  <c r="F290"/>
  <c r="E188"/>
  <c r="F28"/>
  <c r="D44"/>
  <c r="D117"/>
  <c r="F139"/>
  <c r="F156"/>
  <c r="D164"/>
  <c r="E271"/>
  <c r="D72"/>
  <c r="E199"/>
  <c r="F14"/>
  <c r="F116"/>
  <c r="E164"/>
  <c r="E35"/>
  <c r="E215"/>
  <c r="D296" l="1"/>
  <c r="F13"/>
  <c r="F48"/>
  <c r="F258"/>
  <c r="F72"/>
  <c r="F120"/>
  <c r="F44"/>
  <c r="F65"/>
  <c r="F62"/>
  <c r="F132"/>
  <c r="F161"/>
  <c r="F58"/>
  <c r="E110"/>
  <c r="E296" s="1"/>
  <c r="F146"/>
  <c r="F124"/>
  <c r="F158"/>
  <c r="F30"/>
  <c r="F75"/>
  <c r="F38"/>
  <c r="F79"/>
  <c r="F35"/>
  <c r="F117"/>
  <c r="F149"/>
  <c r="F68"/>
  <c r="F127"/>
  <c r="F183"/>
  <c r="F237"/>
  <c r="F164"/>
  <c r="F280"/>
  <c r="F243"/>
  <c r="F206"/>
  <c r="F188"/>
  <c r="F289"/>
  <c r="F111"/>
  <c r="F222"/>
  <c r="F199"/>
  <c r="F215"/>
  <c r="F271"/>
  <c r="F110" l="1"/>
  <c r="F296"/>
</calcChain>
</file>

<file path=xl/sharedStrings.xml><?xml version="1.0" encoding="utf-8"?>
<sst xmlns="http://schemas.openxmlformats.org/spreadsheetml/2006/main" count="728" uniqueCount="373">
  <si>
    <t>Управление финансов администрации города Мурманска</t>
  </si>
  <si>
    <t>Код</t>
  </si>
  <si>
    <t>Код адми-нистратора доходов</t>
  </si>
  <si>
    <t>Уточненный план</t>
  </si>
  <si>
    <t>Исполнение</t>
  </si>
  <si>
    <t>Наименование</t>
  </si>
  <si>
    <t>048</t>
  </si>
  <si>
    <t>060</t>
  </si>
  <si>
    <t>076</t>
  </si>
  <si>
    <t>081</t>
  </si>
  <si>
    <t>096</t>
  </si>
  <si>
    <t>100</t>
  </si>
  <si>
    <t>106</t>
  </si>
  <si>
    <t>141</t>
  </si>
  <si>
    <t>150</t>
  </si>
  <si>
    <t>153</t>
  </si>
  <si>
    <t>157</t>
  </si>
  <si>
    <t>161</t>
  </si>
  <si>
    <t>177</t>
  </si>
  <si>
    <t>180</t>
  </si>
  <si>
    <t>182</t>
  </si>
  <si>
    <t>188</t>
  </si>
  <si>
    <t>189</t>
  </si>
  <si>
    <t>318</t>
  </si>
  <si>
    <t>321</t>
  </si>
  <si>
    <t>322</t>
  </si>
  <si>
    <t>388</t>
  </si>
  <si>
    <t>415</t>
  </si>
  <si>
    <t>498</t>
  </si>
  <si>
    <t>807</t>
  </si>
  <si>
    <t>811</t>
  </si>
  <si>
    <t>826</t>
  </si>
  <si>
    <t>830</t>
  </si>
  <si>
    <t>833</t>
  </si>
  <si>
    <t>860</t>
  </si>
  <si>
    <t>905</t>
  </si>
  <si>
    <t>950</t>
  </si>
  <si>
    <t>951</t>
  </si>
  <si>
    <t>953</t>
  </si>
  <si>
    <t>954</t>
  </si>
  <si>
    <t>955</t>
  </si>
  <si>
    <t>956</t>
  </si>
  <si>
    <t>957</t>
  </si>
  <si>
    <t>958</t>
  </si>
  <si>
    <t>965</t>
  </si>
  <si>
    <t>966</t>
  </si>
  <si>
    <t>968</t>
  </si>
  <si>
    <t>969</t>
  </si>
  <si>
    <t>1 00 00000 00 0000 000</t>
  </si>
  <si>
    <t>НАЛОГОВЫЕ И НЕНАЛОГОВЫЕ ДОХОДЫ</t>
  </si>
  <si>
    <t>106 1 16 90040 04 0000 140</t>
  </si>
  <si>
    <t>141 1 16 25050 01 0000 140</t>
  </si>
  <si>
    <t>141 1 16 28000 01 0000 140</t>
  </si>
  <si>
    <t>141 1 16 43000 01 0000 140</t>
  </si>
  <si>
    <t>141 1 16 90040 04 0000 140</t>
  </si>
  <si>
    <t>150 1 16 43000 01 0000 140</t>
  </si>
  <si>
    <t>150 1 16 90040 04 0000 140</t>
  </si>
  <si>
    <t>153 1 16 43000 01 0000 140</t>
  </si>
  <si>
    <t>157 1 16 90040 04 0000 140</t>
  </si>
  <si>
    <t>161 1 16 33040 04 0000 140</t>
  </si>
  <si>
    <t>177 1 16 90040 04 0000 140</t>
  </si>
  <si>
    <t>180 1 16 90040 04 0000 140</t>
  </si>
  <si>
    <t>182 1 01 02010 01 0000 110</t>
  </si>
  <si>
    <t>182 1 01 02020 01 0000 110</t>
  </si>
  <si>
    <t>182 1 01 02030 01 0000 110</t>
  </si>
  <si>
    <t>182 1 01 02040 01 0000 110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</si>
  <si>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</si>
  <si>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</si>
  <si>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</si>
  <si>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</si>
  <si>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</si>
  <si>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</si>
  <si>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</si>
  <si>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182 1 05 03010 01 0000 110</t>
  </si>
  <si>
    <t>182 1 05 04010 02 0000 110</t>
  </si>
  <si>
    <t>182 1 06 01020 04 0000 110</t>
  </si>
  <si>
    <t>182 1 06 06032 04 0000 110</t>
  </si>
  <si>
    <t>182 1 06 06042 04 0000 110</t>
  </si>
  <si>
    <t>182 1 08 03010 01 0000 110</t>
  </si>
  <si>
    <t>182 1 16 03010 01 0000 140</t>
  </si>
  <si>
    <t>182 1 16 03030 01 0000 140</t>
  </si>
  <si>
    <t>182 1 16 06000 01 0000 140</t>
  </si>
  <si>
    <t>182 1 16 43000 01 0000 140</t>
  </si>
  <si>
    <t>182 1 16 90040 04 0000 140</t>
  </si>
  <si>
    <t>188 1 16 08010 01 0000 140</t>
  </si>
  <si>
    <t>188 1 16 28000 01 0000 140</t>
  </si>
  <si>
    <t>188 1 16 30030 01 0000 140</t>
  </si>
  <si>
    <t>188 1 16 43000 01 0000 140</t>
  </si>
  <si>
    <t>188 1 16 90040 04 0000 140</t>
  </si>
  <si>
    <t>189 1 16 25030 01 0000 140</t>
  </si>
  <si>
    <t>318 1 16 90040 04 0000 140</t>
  </si>
  <si>
    <t>321 1 16 25060 01 0000 140</t>
  </si>
  <si>
    <t>321 1 16 43000 01 0000 140</t>
  </si>
  <si>
    <t>322 1 16 43000 01 0000 140</t>
  </si>
  <si>
    <t>388 1 16 28000 01 0000 140</t>
  </si>
  <si>
    <t>415 1 16 90040 04 0000 140</t>
  </si>
  <si>
    <t>498 1 16 41000 01 0000 140</t>
  </si>
  <si>
    <t>498 1 16 45000 01 0000 140</t>
  </si>
  <si>
    <t>807 1 16 90040 04 0000 140</t>
  </si>
  <si>
    <t>811 1 16 25030 01 0000 140</t>
  </si>
  <si>
    <t>826 1 16 90040 04 0000 140</t>
  </si>
  <si>
    <t>830 1 16 33040 04 0000 140</t>
  </si>
  <si>
    <t>833 1 16 08010 01 0000 140</t>
  </si>
  <si>
    <t>860 1 16 90040 04 0000 140</t>
  </si>
  <si>
    <t>905 1 11 01040 04 0000 120</t>
  </si>
  <si>
    <t>905 1 11 05012 04 0000 120</t>
  </si>
  <si>
    <t>905 1 11 05024 04 0000 120</t>
  </si>
  <si>
    <t>905 1 11 05074 04 0000 120</t>
  </si>
  <si>
    <t>905 1 11 07014 04 0000 120</t>
  </si>
  <si>
    <t>905 1 13 02994 04 0000 130</t>
  </si>
  <si>
    <t>905 1 14 01040 04 0000 410</t>
  </si>
  <si>
    <t>905 1 14 02043 04 0000 410</t>
  </si>
  <si>
    <t>905 1 14 06012 04 0000 430</t>
  </si>
  <si>
    <t>905 1 14 06024 04 0000 430</t>
  </si>
  <si>
    <t>905 1 16 90040 04 0000 140</t>
  </si>
  <si>
    <t>905 1 17 01040 04 0000 180</t>
  </si>
  <si>
    <t>905 1 17 05040 04 0000 180</t>
  </si>
  <si>
    <t>951 1 13 02994 04 0000 130</t>
  </si>
  <si>
    <t>951 1 16 90040 04 0000 140</t>
  </si>
  <si>
    <t>951 1 17 05040 04 0000 180</t>
  </si>
  <si>
    <t>953 1 13 02994 04 0000 130</t>
  </si>
  <si>
    <t>954 1 13 02994 04 0000 130</t>
  </si>
  <si>
    <t>956 1 13 02994 04 0000 130</t>
  </si>
  <si>
    <t>957 1 13 02994 04 0000 130</t>
  </si>
  <si>
    <t>958 1 08 07173 01 0000 110</t>
  </si>
  <si>
    <t>958 1 13 02994 04 0000 130</t>
  </si>
  <si>
    <t>958 1 16 37030 04 0000 140</t>
  </si>
  <si>
    <t>958 1 16 90040 04 0000 140</t>
  </si>
  <si>
    <t>958 1 17 05040 04 0000 180</t>
  </si>
  <si>
    <t>966 1 08 07150 01 0000 110</t>
  </si>
  <si>
    <t>966 1 13 01994 04 0000 130</t>
  </si>
  <si>
    <t>966 1 13 02994 04 0000 130</t>
  </si>
  <si>
    <t>966 1 16 90040 04 0000 140</t>
  </si>
  <si>
    <t>968 1 13 02994 04 0000 130</t>
  </si>
  <si>
    <t>969 1 13 02994 04 0000 130</t>
  </si>
  <si>
    <t>969 1 16 90040 04 0000 140</t>
  </si>
  <si>
    <t>048 1 12 01010 01 0000 120</t>
  </si>
  <si>
    <t>048 1 12 01030 01 0000 120</t>
  </si>
  <si>
    <t>048 1 16 25010 01 0000 140</t>
  </si>
  <si>
    <t>048 1 16 25020 01 0000 140</t>
  </si>
  <si>
    <t>048 1 16 25050 01 0000 140</t>
  </si>
  <si>
    <t>048 1 16 25060 01 0000 140</t>
  </si>
  <si>
    <t>048 1 16 43000 01 0000 140</t>
  </si>
  <si>
    <t>060 1 16 90040 04 0000 140</t>
  </si>
  <si>
    <t>076 1 16 25030 01 0000 140</t>
  </si>
  <si>
    <t>081 1 16 25060 01 0000 140</t>
  </si>
  <si>
    <t>081 1 16 43000 01 0000 140</t>
  </si>
  <si>
    <t>081 1 16 90040 04 0000 140</t>
  </si>
  <si>
    <t>096 1 16 90040 04 0000 140</t>
  </si>
  <si>
    <t>2 00 00000 00 0000 000</t>
  </si>
  <si>
    <t>БЕЗВОЗМЕЗДНЫЕ ПОСТУПЛЕНИЯ</t>
  </si>
  <si>
    <t xml:space="preserve">   Приложение 1</t>
  </si>
  <si>
    <t xml:space="preserve">   к решению Совета депутатов</t>
  </si>
  <si>
    <t xml:space="preserve">   города Мурманска</t>
  </si>
  <si>
    <t xml:space="preserve">   от ________№ _________</t>
  </si>
  <si>
    <t>Доходы бюджета муниципального образования город Мурманск по кодам классификации доходов бюджетов</t>
  </si>
  <si>
    <t>тыс. руб.</t>
  </si>
  <si>
    <t>Управление Федеральной службы по надзору в сфере природопользования по Мурманской области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</si>
  <si>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</si>
  <si>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</si>
  <si>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</si>
  <si>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</si>
  <si>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</si>
  <si>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</si>
  <si>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</si>
  <si>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Территориальный орган Федеральной службы по надзору в сфере здравоохранения по Мурманской области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</si>
  <si>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</si>
  <si>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Баренцево-Беломорское территориальное управление Федерального агентства по рыболовству</t>
  </si>
  <si>
    <t>Денежные взыскания (штрафы) за нарушение законодательства Российской Федерации об охране и использовании животного мира</t>
  </si>
  <si>
    <t>Управление Федеральной службы по ветеринарному и фитосанитарному надзору по Мурманской области</t>
  </si>
  <si>
    <t>Управление Федерального казначейства по Мурманской области</t>
  </si>
  <si>
    <t>Управление Федеральной службы по надзору в сфере защиты прав потребителей и благополучия человека по Мурманской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</si>
  <si>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</si>
  <si>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Государственная инспекция труда в Мурманской области</t>
  </si>
  <si>
    <t>Территориальный орган Федеральной службы государственной статистики по Мурманской области</t>
  </si>
  <si>
    <t>Управление Федеральной антимонопольной службы по Мурманской области</t>
  </si>
  <si>
    <t>Федеральное казенное учреждение "Центр Государственной инспекции по маломерным судам МЧС России по Мурманской области"</t>
  </si>
  <si>
    <t>Управление Федеральной службы войск национальной гвардии Российской Федерации по Мурманской области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</si>
  <si>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</si>
  <si>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</si>
  <si>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</si>
  <si>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</si>
  <si>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</si>
  <si>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</si>
  <si>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</si>
  <si>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</si>
  <si>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</si>
  <si>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</si>
  <si>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</si>
  <si>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</si>
  <si>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</si>
  <si>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</si>
  <si>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</si>
  <si>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</si>
  <si>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Российской Федерации по Мурманской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</si>
  <si>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</si>
  <si>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денежные взыскания (штрафы) за правонарушения в области дорожного движения</t>
  </si>
  <si>
    <t>Мурманский линейный отдел Министерства внутренних дел Российской Федерации на транспорте</t>
  </si>
  <si>
    <t>Управление Федеральной службы государственной регистрации, кадастра и картографии по Мурманской области</t>
  </si>
  <si>
    <t>Прокуратура Мурманской области</t>
  </si>
  <si>
    <t>Северо-Западное управление Федеральной службы по экологическому, технологическому и атомному надзору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</si>
  <si>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</si>
  <si>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нарушения законодательства Российской Федерации о промышленной безопасности</t>
  </si>
  <si>
    <t>Министерство строительства и территориального развития Мурманской области</t>
  </si>
  <si>
    <t>Комитет по ветеринарии Мурманской области</t>
  </si>
  <si>
    <t>Комитет государственного и финансового контроля Мурманской области</t>
  </si>
  <si>
    <t>Министерство развития промышленности и предпринимательства Мурманской области</t>
  </si>
  <si>
    <t>Государственная жилищная инспекция Мурманской области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</si>
  <si>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</si>
  <si>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</si>
  <si>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</si>
  <si>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</si>
  <si>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</si>
  <si>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</si>
  <si>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компенсации затрат бюджетов городских округов</t>
  </si>
  <si>
    <t>Доходы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</si>
  <si>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</si>
  <si>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</si>
  <si>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</si>
  <si>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</si>
  <si>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</si>
  <si>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</si>
  <si>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</si>
  <si>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</si>
  <si>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</si>
  <si>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Доходы бюджетов городских округов от возврата бюджетными учреждениями остатков субсидий прошлых лет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</si>
  <si>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</si>
  <si>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Доходы бюджетов городских округов от возврата автономными учреждениями остатков субсидий прошлых лет</t>
  </si>
  <si>
    <t>Комитет по культуре администрации города Мурманска</t>
  </si>
  <si>
    <t>Субсидия бюджетам городских округов на поддержку отрасли культуры</t>
  </si>
  <si>
    <t>Комитет по физической культуре и спорту администрации города Мурманска</t>
  </si>
  <si>
    <t>Прочие межбюджетные трансферты, передаваемые бюджетам городских округов</t>
  </si>
  <si>
    <t>Комитет по образованию администрации города Мурманска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</si>
  <si>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</si>
  <si>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</si>
  <si>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городских округов на выравнивание бюджетной обеспеченности</t>
  </si>
  <si>
    <t>Комитет по развитию городского хозяйства администрации города Мурманска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</si>
  <si>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</si>
  <si>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</si>
  <si>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Контрольно-счетная палата города Мурманска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</si>
  <si>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</si>
  <si>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</si>
  <si>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Прочие доходы от оказания платных услуг (работ) получателями средств бюджетов городских округов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</si>
  <si>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</si>
  <si>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</si>
  <si>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Всего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</si>
  <si>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</si>
  <si>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</si>
  <si>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</si>
  <si>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Субвенции бюджетам городских округов на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</si>
  <si>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Управление Федеральной службы по надзору в сфере связи, информационных технологий и массовых коммуникаций по Мурманской области</t>
  </si>
  <si>
    <t>Управление Министерства юстиции Российской Федерации по Мурманской области</t>
  </si>
  <si>
    <t xml:space="preserve">Управление Федеральной службы судебных приставов по Мурманской области </t>
  </si>
  <si>
    <t>Министерство природных ресурсов и экологии Мурманской области</t>
  </si>
  <si>
    <t>Мурманская таможня</t>
  </si>
  <si>
    <t>Межрегиональное управление № 120 Федерального медико-биологического агентства</t>
  </si>
  <si>
    <t>% 
испол-
нения</t>
  </si>
  <si>
    <t>048 1 12 01041 01 0000 120</t>
  </si>
  <si>
    <t>Плата за размещение отходов производства</t>
  </si>
  <si>
    <t>Земельный налог (по обязательствам, возникшим до 1 января 2006 года), мобилизуемый на территориях городских округов</t>
  </si>
  <si>
    <t>182 1 09 04052 04 0000 110</t>
  </si>
  <si>
    <t>182 1 16 03050 01 0000 140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</si>
  <si>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</si>
  <si>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498 1 16 43000 01 0000 140</t>
  </si>
  <si>
    <t>106 1 16 43000 01 0000 140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</si>
  <si>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</si>
  <si>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</si>
  <si>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955 1 16 90040 04 0000 140</t>
  </si>
  <si>
    <t>960 1 13 02994 04 0000 130</t>
  </si>
  <si>
    <t>960 1 16 90040 04 0000 140</t>
  </si>
  <si>
    <t>965 1 16 18040 04 0000 140</t>
  </si>
  <si>
    <t>Денежные взыскания (штрафы) за нарушение бюджетного законодательства (в части бюджетов городских округов)</t>
  </si>
  <si>
    <t>966 1 17 05040 04 0000 180</t>
  </si>
  <si>
    <t>Субсидии бюджетам городских округов на реализацию мероприятий по обеспечению жильем молодых семей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</si>
  <si>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</si>
  <si>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</si>
  <si>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</si>
  <si>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Комитет по строительству администрации города Мурманска</t>
  </si>
  <si>
    <t xml:space="preserve"> за 2019 год</t>
  </si>
  <si>
    <t>048 1 12 01042 01 0000 120</t>
  </si>
  <si>
    <t>100 1 03 02231 01 0000 110</t>
  </si>
  <si>
    <t>100 1 03 02241 01 0000 110</t>
  </si>
  <si>
    <t>100 1 03 02251 01 0000 110</t>
  </si>
  <si>
    <t>100 1 03 02261 01 0000 110</t>
  </si>
  <si>
    <t>141 1 16 08010 01 0000 140</t>
  </si>
  <si>
    <t>141 1 16 08020 01 0000 140</t>
  </si>
  <si>
    <t>141 1 16 25020 01 0000 140</t>
  </si>
  <si>
    <t>141 1 16 25060 01 0000 140</t>
  </si>
  <si>
    <t>161 1 16 43000 01 0000 140</t>
  </si>
  <si>
    <t>180 1 16 43000 01 0000 140</t>
  </si>
  <si>
    <t>182 1 01 02050 01 0000 110</t>
  </si>
  <si>
    <t>182 1 09 01020 04 0000 110</t>
  </si>
  <si>
    <t>Министерство обороны Российской Федерации</t>
  </si>
  <si>
    <t>187 1 16 45000 01 0000 140</t>
  </si>
  <si>
    <t>189 1 16 28000 01 0000 140</t>
  </si>
  <si>
    <t>321 1 16 90040 04 0000 140</t>
  </si>
  <si>
    <t>905 2 02 20299 04 0000 150</t>
  </si>
  <si>
    <t>905 2 02 20302 04 0000 150</t>
  </si>
  <si>
    <t>905 2 02 35082 04 0000 150</t>
  </si>
  <si>
    <t>950 2 02 29999 04 0000 150</t>
  </si>
  <si>
    <t>951 2 02 35120 04 0000 150</t>
  </si>
  <si>
    <t>951 2 02 35930 04 0000 150</t>
  </si>
  <si>
    <t>953 2 19 60010 04 0000 150</t>
  </si>
  <si>
    <t>954 2 02 25519 04 0000 150</t>
  </si>
  <si>
    <t>956 2 02 29999 04 0000 150</t>
  </si>
  <si>
    <t>956 2 02 30027 04 0000 150</t>
  </si>
  <si>
    <t>956 2 02 30029 04 0000 150</t>
  </si>
  <si>
    <t>956 2 02 49999 04 0000 150</t>
  </si>
  <si>
    <t>956 2 19 60010 04 0000 150</t>
  </si>
  <si>
    <t>957 2 02 15001 04 0000 150</t>
  </si>
  <si>
    <t>957 2 02 49999 04 0000 150</t>
  </si>
  <si>
    <t>958 2 02 25555 04 0000 150</t>
  </si>
  <si>
    <t>958 2 02 29999 04 0000 150</t>
  </si>
  <si>
    <t>958 2 02 49999 04 0000 150</t>
  </si>
  <si>
    <t>958 2 19 60010 04 0000 150</t>
  </si>
  <si>
    <t>966 2 02 29999 04 0000 150</t>
  </si>
  <si>
    <t>968 2 02 25497 04 0000 150</t>
  </si>
  <si>
    <t>968 2 19 60010 04 0000 150</t>
  </si>
  <si>
    <t>950 1 17 05040 04 0000 180</t>
  </si>
  <si>
    <t>951 2 02 30024 04 0000 150</t>
  </si>
  <si>
    <t>953 2 02 30024 04 0000 150</t>
  </si>
  <si>
    <t>954 1 16 90040 04 0000 140</t>
  </si>
  <si>
    <t>954 2 02 45454 04 0000 150</t>
  </si>
  <si>
    <t>955 1 13 02994 04 0000 130</t>
  </si>
  <si>
    <t>956 1 16 21040 04 0000 140</t>
  </si>
  <si>
    <t>956 2 02 25027 04 0000 150</t>
  </si>
  <si>
    <t>956 2 02 30024 04 0000 150</t>
  </si>
  <si>
    <t>956 2 02 39998 04 0000 150</t>
  </si>
  <si>
    <t>958 2 02 30024 04 0000 150</t>
  </si>
  <si>
    <t>958 2 02 45393 04 0000 150</t>
  </si>
  <si>
    <t>960 1 17 05040 04 0000 180</t>
  </si>
  <si>
    <t>960 2 02 20077 04 0000 150</t>
  </si>
  <si>
    <t>960 2 02 25495 04 0000 150</t>
  </si>
  <si>
    <t>960 2 02 30024 04 0000 150</t>
  </si>
  <si>
    <t>965 1 13 02994 04 0000 130</t>
  </si>
  <si>
    <t>968 1 16 33040 04 0000 140</t>
  </si>
  <si>
    <t>968 2 02 25527 04 0000 150</t>
  </si>
  <si>
    <t>968 2 02 30024 04 0000 150</t>
  </si>
  <si>
    <t>969 1 16 51020 02 0000 140</t>
  </si>
  <si>
    <t>969 2 02 30024 04 0000 150</t>
  </si>
  <si>
    <t>Инспекция Федеральной налоговой службы по г. Мурманску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</si>
  <si>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</si>
  <si>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</si>
  <si>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</si>
  <si>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</si>
  <si>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</si>
  <si>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</si>
  <si>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Плата за размещение твердых коммунальных отходов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</si>
  <si>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</si>
  <si>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</si>
  <si>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951 1 16 33040 04 0000 140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</si>
  <si>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</si>
  <si>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</si>
  <si>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</si>
  <si>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</si>
  <si>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</si>
  <si>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реализацию программ формирования современной городской среды</t>
  </si>
  <si>
    <t>Единая субвенция бюджетам городских округов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</si>
  <si>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</si>
  <si>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округов на создание модельных муниципальных библиотек</t>
  </si>
  <si>
    <t>Северное межрегиональное управление государственного автодорожного автодорожного надзора</t>
  </si>
  <si>
    <t>Пограничное управление Федеральной службы безопасности Российской Федерации по западному арктическому району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</si>
  <si>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</si>
  <si>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951 2 18 04010 04 0000 150</t>
  </si>
  <si>
    <t>953 2 18 04020 04 0000 150</t>
  </si>
  <si>
    <t>954 2 18 04010 04 0000 150</t>
  </si>
  <si>
    <t>954 2 18 04020 04 0000 150</t>
  </si>
  <si>
    <t>955 2 18 04010 04 0000 150</t>
  </si>
  <si>
    <t>955 2 18 04020 04 0000 150</t>
  </si>
  <si>
    <t>956 2 18 04010 04 0000 150</t>
  </si>
  <si>
    <t>956 2 18 04020 04 0000 150</t>
  </si>
  <si>
    <t>958 2 18 04010 04 0000 150</t>
  </si>
  <si>
    <t>Субвенции бюджетам городских округов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</si>
</sst>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1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  <xf numFmtId="4" fontId="3" fillId="2" borderId="2">
      <alignment horizontal="right" vertical="top" shrinkToFit="1"/>
    </xf>
  </cellStyleXfs>
  <cellXfs count="37">
    <xf numFmtId="0" fontId="0" fillId="0" borderId="0" xfId="0"/>
    <xf numFmtId="49" fontId="7" fillId="0" borderId="1" xfId="0" applyNumberFormat="1" applyFont="1" applyFill="1" applyBorder="1" applyAlignment="1">
      <alignment horizontal="center" vertical="top" shrinkToFit="1"/>
    </xf>
    <xf numFmtId="0" fontId="7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0" xfId="0" applyFont="1" applyProtection="1">
      <protection locked="0"/>
    </xf>
    <xf numFmtId="0" fontId="6" fillId="0" borderId="1" xfId="16" applyNumberFormat="1" applyFont="1" applyProtection="1"/>
    <xf numFmtId="0" fontId="7" fillId="0" borderId="1" xfId="6" applyNumberFormat="1" applyFont="1" applyBorder="1" applyProtection="1">
      <alignment horizontal="center" vertical="top" shrinkToFit="1"/>
    </xf>
    <xf numFmtId="49" fontId="7" fillId="0" borderId="1" xfId="6" applyFont="1" applyBorder="1" applyProtection="1">
      <alignment horizontal="center" vertical="top" shrinkToFit="1"/>
    </xf>
    <xf numFmtId="0" fontId="7" fillId="0" borderId="1" xfId="7" applyNumberFormat="1" applyFont="1" applyBorder="1" applyProtection="1">
      <alignment horizontal="left" vertical="top" wrapText="1"/>
    </xf>
    <xf numFmtId="0" fontId="6" fillId="0" borderId="1" xfId="6" applyNumberFormat="1" applyFont="1" applyFill="1" applyBorder="1" applyProtection="1">
      <alignment horizontal="center" vertical="top" shrinkToFit="1"/>
    </xf>
    <xf numFmtId="49" fontId="6" fillId="0" borderId="1" xfId="6" applyFont="1" applyFill="1" applyBorder="1" applyProtection="1">
      <alignment horizontal="center" vertical="top" shrinkToFit="1"/>
    </xf>
    <xf numFmtId="0" fontId="6" fillId="0" borderId="1" xfId="7" applyNumberFormat="1" applyFont="1" applyFill="1" applyBorder="1" applyProtection="1">
      <alignment horizontal="left" vertical="top" wrapText="1"/>
    </xf>
    <xf numFmtId="0" fontId="7" fillId="0" borderId="1" xfId="6" applyNumberFormat="1" applyFont="1" applyFill="1" applyBorder="1" applyProtection="1">
      <alignment horizontal="center" vertical="top" shrinkToFit="1"/>
    </xf>
    <xf numFmtId="49" fontId="7" fillId="0" borderId="1" xfId="6" applyFont="1" applyFill="1" applyBorder="1" applyProtection="1">
      <alignment horizontal="center" vertical="top" shrinkToFit="1"/>
    </xf>
    <xf numFmtId="0" fontId="7" fillId="0" borderId="1" xfId="7" applyNumberFormat="1" applyFont="1" applyFill="1" applyBorder="1" applyProtection="1">
      <alignment horizontal="left" vertical="top" wrapText="1"/>
    </xf>
    <xf numFmtId="0" fontId="6" fillId="0" borderId="2" xfId="5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shrinkToFit="1"/>
    </xf>
    <xf numFmtId="164" fontId="8" fillId="0" borderId="0" xfId="0" applyNumberFormat="1" applyFont="1" applyAlignment="1" applyProtection="1">
      <alignment horizontal="center"/>
      <protection locked="0"/>
    </xf>
    <xf numFmtId="0" fontId="8" fillId="0" borderId="2" xfId="5" applyNumberFormat="1" applyFont="1" applyBorder="1" applyAlignment="1" applyProtection="1">
      <alignment horizontal="center" vertical="center" wrapText="1"/>
    </xf>
    <xf numFmtId="164" fontId="9" fillId="0" borderId="1" xfId="9" applyNumberFormat="1" applyFont="1" applyFill="1" applyBorder="1" applyAlignment="1" applyProtection="1">
      <alignment shrinkToFit="1"/>
    </xf>
    <xf numFmtId="165" fontId="9" fillId="0" borderId="1" xfId="10" applyNumberFormat="1" applyFont="1" applyFill="1" applyBorder="1" applyAlignment="1" applyProtection="1">
      <alignment shrinkToFit="1"/>
    </xf>
    <xf numFmtId="164" fontId="8" fillId="0" borderId="1" xfId="9" applyNumberFormat="1" applyFont="1" applyFill="1" applyBorder="1" applyAlignment="1" applyProtection="1">
      <alignment shrinkToFit="1"/>
    </xf>
    <xf numFmtId="165" fontId="8" fillId="0" borderId="1" xfId="10" applyNumberFormat="1" applyFont="1" applyFill="1" applyBorder="1" applyAlignment="1" applyProtection="1">
      <alignment shrinkToFit="1"/>
    </xf>
    <xf numFmtId="164" fontId="9" fillId="0" borderId="1" xfId="14" applyNumberFormat="1" applyFont="1" applyFill="1" applyBorder="1" applyAlignment="1" applyProtection="1">
      <alignment shrinkToFit="1"/>
    </xf>
    <xf numFmtId="164" fontId="9" fillId="0" borderId="1" xfId="10" applyNumberFormat="1" applyFont="1" applyFill="1" applyBorder="1" applyAlignment="1" applyProtection="1">
      <alignment shrinkToFit="1"/>
    </xf>
    <xf numFmtId="0" fontId="8" fillId="0" borderId="1" xfId="16" applyNumberFormat="1" applyFont="1" applyProtection="1"/>
    <xf numFmtId="164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</cellXfs>
  <cellStyles count="31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2"/>
    <cellStyle name="xl24" xfId="3"/>
    <cellStyle name="xl25" xfId="4"/>
    <cellStyle name="xl26" xfId="23"/>
    <cellStyle name="xl27" xfId="5"/>
    <cellStyle name="xl28" xfId="24"/>
    <cellStyle name="xl29" xfId="6"/>
    <cellStyle name="xl30" xfId="8"/>
    <cellStyle name="xl31" xfId="11"/>
    <cellStyle name="xl32" xfId="12"/>
    <cellStyle name="xl33" xfId="25"/>
    <cellStyle name="xl34" xfId="13"/>
    <cellStyle name="xl35" xfId="14"/>
    <cellStyle name="xl36" xfId="15"/>
    <cellStyle name="xl37" xfId="16"/>
    <cellStyle name="xl38" xfId="26"/>
    <cellStyle name="xl39" xfId="7"/>
    <cellStyle name="xl40" xfId="9"/>
    <cellStyle name="xl41" xfId="10"/>
    <cellStyle name="xl42" xfId="27"/>
    <cellStyle name="xl43" xfId="28"/>
    <cellStyle name="xl44" xfId="29"/>
    <cellStyle name="xl45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1"/>
  <sheetViews>
    <sheetView tabSelected="1" view="pageBreakPreview" zoomScaleNormal="100" zoomScaleSheetLayoutView="100" workbookViewId="0">
      <selection activeCell="N13" sqref="N13"/>
    </sheetView>
  </sheetViews>
  <sheetFormatPr defaultRowHeight="15.75"/>
  <cols>
    <col min="1" max="1" width="12.28515625" style="6" customWidth="1"/>
    <col min="2" max="2" width="29.42578125" style="6" customWidth="1"/>
    <col min="3" max="3" width="48.5703125" style="6" customWidth="1"/>
    <col min="4" max="5" width="14.42578125" style="6" customWidth="1"/>
    <col min="6" max="6" width="12.7109375" style="6" customWidth="1"/>
    <col min="7" max="7" width="11.85546875" style="6" bestFit="1" customWidth="1"/>
    <col min="8" max="16384" width="9.140625" style="6"/>
  </cols>
  <sheetData>
    <row r="1" spans="1:8">
      <c r="A1" s="4"/>
      <c r="B1" s="4"/>
      <c r="C1" s="4"/>
      <c r="D1" s="36" t="s">
        <v>151</v>
      </c>
      <c r="E1" s="36"/>
      <c r="F1" s="36"/>
    </row>
    <row r="2" spans="1:8">
      <c r="A2" s="4"/>
      <c r="B2" s="4"/>
      <c r="C2" s="4"/>
      <c r="D2" s="36" t="s">
        <v>152</v>
      </c>
      <c r="E2" s="36"/>
      <c r="F2" s="36"/>
    </row>
    <row r="3" spans="1:8">
      <c r="A3" s="4"/>
      <c r="B3" s="4"/>
      <c r="C3" s="4"/>
      <c r="D3" s="36" t="s">
        <v>153</v>
      </c>
      <c r="E3" s="36"/>
      <c r="F3" s="36"/>
    </row>
    <row r="4" spans="1:8">
      <c r="A4" s="4"/>
      <c r="B4" s="4"/>
      <c r="C4" s="4"/>
      <c r="D4" s="36" t="s">
        <v>154</v>
      </c>
      <c r="E4" s="36"/>
      <c r="F4" s="36"/>
    </row>
    <row r="5" spans="1:8">
      <c r="A5" s="4"/>
      <c r="B5" s="4"/>
      <c r="C5" s="4"/>
      <c r="D5" s="4"/>
      <c r="E5" s="4"/>
      <c r="F5" s="4"/>
    </row>
    <row r="6" spans="1:8">
      <c r="A6" s="4"/>
      <c r="B6" s="4"/>
      <c r="C6" s="4"/>
      <c r="D6" s="4"/>
      <c r="E6" s="4"/>
      <c r="F6" s="4"/>
    </row>
    <row r="7" spans="1:8">
      <c r="A7" s="34" t="s">
        <v>155</v>
      </c>
      <c r="B7" s="34"/>
      <c r="C7" s="34"/>
      <c r="D7" s="34"/>
      <c r="E7" s="34"/>
      <c r="F7" s="34"/>
    </row>
    <row r="8" spans="1:8">
      <c r="A8" s="34" t="s">
        <v>278</v>
      </c>
      <c r="B8" s="34"/>
      <c r="C8" s="34"/>
      <c r="D8" s="34"/>
      <c r="E8" s="34"/>
      <c r="F8" s="34"/>
    </row>
    <row r="9" spans="1:8">
      <c r="A9" s="4"/>
      <c r="B9" s="4"/>
      <c r="C9" s="4"/>
      <c r="D9" s="4"/>
      <c r="E9" s="4"/>
      <c r="F9" s="4"/>
    </row>
    <row r="10" spans="1:8">
      <c r="A10" s="4"/>
      <c r="B10" s="4"/>
      <c r="C10" s="4"/>
      <c r="D10" s="4"/>
      <c r="E10" s="4"/>
      <c r="F10" s="4"/>
    </row>
    <row r="11" spans="1:8">
      <c r="A11" s="4"/>
      <c r="B11" s="4"/>
      <c r="C11" s="4"/>
      <c r="D11" s="4"/>
      <c r="E11" s="4"/>
      <c r="F11" s="5" t="s">
        <v>156</v>
      </c>
    </row>
    <row r="12" spans="1:8" ht="60" customHeight="1">
      <c r="A12" s="17" t="s">
        <v>2</v>
      </c>
      <c r="B12" s="17" t="s">
        <v>1</v>
      </c>
      <c r="C12" s="17" t="s">
        <v>5</v>
      </c>
      <c r="D12" s="24" t="s">
        <v>3</v>
      </c>
      <c r="E12" s="24" t="s">
        <v>4</v>
      </c>
      <c r="F12" s="24" t="s">
        <v>256</v>
      </c>
    </row>
    <row r="13" spans="1:8" ht="47.25">
      <c r="A13" s="8" t="s">
        <v>6</v>
      </c>
      <c r="B13" s="9"/>
      <c r="C13" s="10" t="s">
        <v>157</v>
      </c>
      <c r="D13" s="25">
        <f>D14</f>
        <v>39656.609999999993</v>
      </c>
      <c r="E13" s="25">
        <f>E14</f>
        <v>45708.200000000004</v>
      </c>
      <c r="F13" s="26">
        <f>ROUND(E13/D13*100,1)</f>
        <v>115.3</v>
      </c>
      <c r="H13" s="19"/>
    </row>
    <row r="14" spans="1:8" ht="16.5" customHeight="1">
      <c r="A14" s="8"/>
      <c r="B14" s="1" t="s">
        <v>48</v>
      </c>
      <c r="C14" s="3" t="s">
        <v>49</v>
      </c>
      <c r="D14" s="25">
        <f>SUM(D15:D23)</f>
        <v>39656.609999999993</v>
      </c>
      <c r="E14" s="25">
        <f>SUM(E15:E23)</f>
        <v>45708.200000000004</v>
      </c>
      <c r="F14" s="26">
        <f t="shared" ref="F14:F81" si="0">ROUND(E14/D14*100,1)</f>
        <v>115.3</v>
      </c>
      <c r="H14" s="19"/>
    </row>
    <row r="15" spans="1:8" ht="33.75" customHeight="1">
      <c r="A15" s="11" t="s">
        <v>6</v>
      </c>
      <c r="B15" s="12" t="s">
        <v>136</v>
      </c>
      <c r="C15" s="13" t="s">
        <v>158</v>
      </c>
      <c r="D15" s="27">
        <v>3587.6</v>
      </c>
      <c r="E15" s="27">
        <v>3686.1</v>
      </c>
      <c r="F15" s="28">
        <f t="shared" si="0"/>
        <v>102.7</v>
      </c>
      <c r="H15" s="19"/>
    </row>
    <row r="16" spans="1:8" ht="31.5">
      <c r="A16" s="11" t="s">
        <v>6</v>
      </c>
      <c r="B16" s="12" t="s">
        <v>137</v>
      </c>
      <c r="C16" s="13" t="s">
        <v>159</v>
      </c>
      <c r="D16" s="27">
        <v>26518.799999999999</v>
      </c>
      <c r="E16" s="27">
        <v>32766.2</v>
      </c>
      <c r="F16" s="28">
        <f t="shared" si="0"/>
        <v>123.6</v>
      </c>
      <c r="H16" s="19"/>
    </row>
    <row r="17" spans="1:8">
      <c r="A17" s="11" t="s">
        <v>6</v>
      </c>
      <c r="B17" s="12" t="s">
        <v>257</v>
      </c>
      <c r="C17" s="13" t="s">
        <v>258</v>
      </c>
      <c r="D17" s="27">
        <v>7617.4</v>
      </c>
      <c r="E17" s="27">
        <v>7696.3</v>
      </c>
      <c r="F17" s="28">
        <f t="shared" si="0"/>
        <v>101</v>
      </c>
      <c r="H17" s="19"/>
    </row>
    <row r="18" spans="1:8" ht="31.5">
      <c r="A18" s="11" t="s">
        <v>6</v>
      </c>
      <c r="B18" s="12" t="s">
        <v>279</v>
      </c>
      <c r="C18" s="13" t="s">
        <v>347</v>
      </c>
      <c r="D18" s="27">
        <v>14.11</v>
      </c>
      <c r="E18" s="27">
        <v>14.2</v>
      </c>
      <c r="F18" s="28">
        <f t="shared" si="0"/>
        <v>100.6</v>
      </c>
      <c r="H18" s="19"/>
    </row>
    <row r="19" spans="1:8" ht="34.5" customHeight="1">
      <c r="A19" s="11" t="s">
        <v>6</v>
      </c>
      <c r="B19" s="12" t="s">
        <v>138</v>
      </c>
      <c r="C19" s="13" t="s">
        <v>160</v>
      </c>
      <c r="D19" s="27">
        <v>685.7</v>
      </c>
      <c r="E19" s="27">
        <v>400</v>
      </c>
      <c r="F19" s="28">
        <f t="shared" si="0"/>
        <v>58.3</v>
      </c>
      <c r="H19" s="19"/>
    </row>
    <row r="20" spans="1:8" ht="47.25">
      <c r="A20" s="11" t="s">
        <v>6</v>
      </c>
      <c r="B20" s="12" t="s">
        <v>139</v>
      </c>
      <c r="C20" s="13" t="s">
        <v>161</v>
      </c>
      <c r="D20" s="27">
        <v>44</v>
      </c>
      <c r="E20" s="27">
        <v>44.4</v>
      </c>
      <c r="F20" s="28">
        <f t="shared" si="0"/>
        <v>100.9</v>
      </c>
      <c r="H20" s="19"/>
    </row>
    <row r="21" spans="1:8" ht="47.25">
      <c r="A21" s="11" t="s">
        <v>6</v>
      </c>
      <c r="B21" s="12" t="s">
        <v>140</v>
      </c>
      <c r="C21" s="13" t="s">
        <v>162</v>
      </c>
      <c r="D21" s="27">
        <v>1059</v>
      </c>
      <c r="E21" s="27">
        <v>1021</v>
      </c>
      <c r="F21" s="28">
        <f t="shared" si="0"/>
        <v>96.4</v>
      </c>
      <c r="H21" s="19"/>
    </row>
    <row r="22" spans="1:8" ht="31.5">
      <c r="A22" s="11" t="s">
        <v>6</v>
      </c>
      <c r="B22" s="12" t="s">
        <v>141</v>
      </c>
      <c r="C22" s="13" t="s">
        <v>163</v>
      </c>
      <c r="D22" s="27">
        <v>50</v>
      </c>
      <c r="E22" s="27">
        <v>30</v>
      </c>
      <c r="F22" s="28">
        <f t="shared" si="0"/>
        <v>60</v>
      </c>
      <c r="H22" s="19"/>
    </row>
    <row r="23" spans="1:8" ht="82.5" customHeight="1">
      <c r="A23" s="11" t="s">
        <v>6</v>
      </c>
      <c r="B23" s="12" t="s">
        <v>142</v>
      </c>
      <c r="C23" s="13" t="s">
        <v>164</v>
      </c>
      <c r="D23" s="27">
        <v>80</v>
      </c>
      <c r="E23" s="27">
        <v>50</v>
      </c>
      <c r="F23" s="28">
        <f t="shared" si="0"/>
        <v>62.5</v>
      </c>
      <c r="H23" s="19"/>
    </row>
    <row r="24" spans="1:8" ht="47.25">
      <c r="A24" s="14" t="s">
        <v>7</v>
      </c>
      <c r="B24" s="15"/>
      <c r="C24" s="16" t="s">
        <v>165</v>
      </c>
      <c r="D24" s="25">
        <f t="shared" ref="D24:E24" si="1">D25</f>
        <v>130</v>
      </c>
      <c r="E24" s="25">
        <f t="shared" si="1"/>
        <v>105</v>
      </c>
      <c r="F24" s="26">
        <f t="shared" si="0"/>
        <v>80.8</v>
      </c>
      <c r="H24" s="19"/>
    </row>
    <row r="25" spans="1:8" ht="16.5" customHeight="1">
      <c r="A25" s="14"/>
      <c r="B25" s="1" t="s">
        <v>48</v>
      </c>
      <c r="C25" s="3" t="s">
        <v>49</v>
      </c>
      <c r="D25" s="25">
        <f>D26</f>
        <v>130</v>
      </c>
      <c r="E25" s="25">
        <f>E26</f>
        <v>105</v>
      </c>
      <c r="F25" s="26">
        <f t="shared" si="0"/>
        <v>80.8</v>
      </c>
      <c r="H25" s="19"/>
    </row>
    <row r="26" spans="1:8" ht="47.25">
      <c r="A26" s="11" t="s">
        <v>7</v>
      </c>
      <c r="B26" s="12" t="s">
        <v>143</v>
      </c>
      <c r="C26" s="13" t="s">
        <v>166</v>
      </c>
      <c r="D26" s="27">
        <v>130</v>
      </c>
      <c r="E26" s="27">
        <v>105</v>
      </c>
      <c r="F26" s="28">
        <f t="shared" si="0"/>
        <v>80.8</v>
      </c>
      <c r="H26" s="19"/>
    </row>
    <row r="27" spans="1:8" ht="47.25">
      <c r="A27" s="14" t="s">
        <v>8</v>
      </c>
      <c r="B27" s="15"/>
      <c r="C27" s="16" t="s">
        <v>167</v>
      </c>
      <c r="D27" s="25">
        <f>D28</f>
        <v>5592.6</v>
      </c>
      <c r="E27" s="25">
        <f>E28</f>
        <v>4979.6000000000004</v>
      </c>
      <c r="F27" s="26">
        <f t="shared" si="0"/>
        <v>89</v>
      </c>
      <c r="H27" s="19"/>
    </row>
    <row r="28" spans="1:8" ht="17.25" customHeight="1">
      <c r="A28" s="14"/>
      <c r="B28" s="1" t="s">
        <v>48</v>
      </c>
      <c r="C28" s="3" t="s">
        <v>49</v>
      </c>
      <c r="D28" s="25">
        <f>D29</f>
        <v>5592.6</v>
      </c>
      <c r="E28" s="25">
        <f>E29</f>
        <v>4979.6000000000004</v>
      </c>
      <c r="F28" s="26">
        <f t="shared" si="0"/>
        <v>89</v>
      </c>
      <c r="H28" s="19"/>
    </row>
    <row r="29" spans="1:8" ht="47.25">
      <c r="A29" s="11" t="s">
        <v>8</v>
      </c>
      <c r="B29" s="12" t="s">
        <v>144</v>
      </c>
      <c r="C29" s="13" t="s">
        <v>168</v>
      </c>
      <c r="D29" s="27">
        <v>5592.6</v>
      </c>
      <c r="E29" s="27">
        <v>4979.6000000000004</v>
      </c>
      <c r="F29" s="28">
        <f t="shared" si="0"/>
        <v>89</v>
      </c>
      <c r="H29" s="19"/>
    </row>
    <row r="30" spans="1:8" ht="47.25">
      <c r="A30" s="14" t="s">
        <v>9</v>
      </c>
      <c r="B30" s="15"/>
      <c r="C30" s="16" t="s">
        <v>169</v>
      </c>
      <c r="D30" s="25">
        <f>D31</f>
        <v>633.4</v>
      </c>
      <c r="E30" s="25">
        <f>E31</f>
        <v>726.4</v>
      </c>
      <c r="F30" s="26">
        <f t="shared" si="0"/>
        <v>114.7</v>
      </c>
      <c r="H30" s="19"/>
    </row>
    <row r="31" spans="1:8" ht="17.25" customHeight="1">
      <c r="A31" s="14"/>
      <c r="B31" s="1" t="s">
        <v>48</v>
      </c>
      <c r="C31" s="3" t="s">
        <v>49</v>
      </c>
      <c r="D31" s="25">
        <f>D32+D33+D34</f>
        <v>633.4</v>
      </c>
      <c r="E31" s="25">
        <f>E32+E33+E34</f>
        <v>726.4</v>
      </c>
      <c r="F31" s="26">
        <f t="shared" si="0"/>
        <v>114.7</v>
      </c>
      <c r="H31" s="19"/>
    </row>
    <row r="32" spans="1:8" ht="31.5">
      <c r="A32" s="11" t="s">
        <v>9</v>
      </c>
      <c r="B32" s="12" t="s">
        <v>145</v>
      </c>
      <c r="C32" s="13" t="s">
        <v>163</v>
      </c>
      <c r="D32" s="27">
        <v>19</v>
      </c>
      <c r="E32" s="27">
        <v>0</v>
      </c>
      <c r="F32" s="28">
        <f t="shared" si="0"/>
        <v>0</v>
      </c>
      <c r="H32" s="19"/>
    </row>
    <row r="33" spans="1:8" ht="81" customHeight="1">
      <c r="A33" s="11" t="s">
        <v>9</v>
      </c>
      <c r="B33" s="12" t="s">
        <v>146</v>
      </c>
      <c r="C33" s="13" t="s">
        <v>164</v>
      </c>
      <c r="D33" s="27">
        <v>1</v>
      </c>
      <c r="E33" s="27">
        <v>7</v>
      </c>
      <c r="F33" s="28">
        <f t="shared" si="0"/>
        <v>700</v>
      </c>
      <c r="H33" s="19"/>
    </row>
    <row r="34" spans="1:8" ht="47.25">
      <c r="A34" s="11" t="s">
        <v>9</v>
      </c>
      <c r="B34" s="12" t="s">
        <v>147</v>
      </c>
      <c r="C34" s="13" t="s">
        <v>166</v>
      </c>
      <c r="D34" s="27">
        <v>613.4</v>
      </c>
      <c r="E34" s="27">
        <v>719.4</v>
      </c>
      <c r="F34" s="28">
        <f t="shared" si="0"/>
        <v>117.3</v>
      </c>
      <c r="H34" s="19"/>
    </row>
    <row r="35" spans="1:8" ht="63">
      <c r="A35" s="14" t="s">
        <v>10</v>
      </c>
      <c r="B35" s="15"/>
      <c r="C35" s="16" t="s">
        <v>250</v>
      </c>
      <c r="D35" s="25">
        <f t="shared" ref="D35:E35" si="2">D36</f>
        <v>2534.9</v>
      </c>
      <c r="E35" s="25">
        <f t="shared" si="2"/>
        <v>3661.9</v>
      </c>
      <c r="F35" s="26">
        <f t="shared" si="0"/>
        <v>144.5</v>
      </c>
      <c r="H35" s="19"/>
    </row>
    <row r="36" spans="1:8" ht="16.5" customHeight="1">
      <c r="A36" s="14"/>
      <c r="B36" s="1" t="s">
        <v>48</v>
      </c>
      <c r="C36" s="3" t="s">
        <v>49</v>
      </c>
      <c r="D36" s="25">
        <f>D37</f>
        <v>2534.9</v>
      </c>
      <c r="E36" s="25">
        <f>E37</f>
        <v>3661.9</v>
      </c>
      <c r="F36" s="26">
        <f t="shared" si="0"/>
        <v>144.5</v>
      </c>
      <c r="H36" s="19"/>
    </row>
    <row r="37" spans="1:8" ht="47.25">
      <c r="A37" s="11" t="s">
        <v>10</v>
      </c>
      <c r="B37" s="12" t="s">
        <v>148</v>
      </c>
      <c r="C37" s="13" t="s">
        <v>166</v>
      </c>
      <c r="D37" s="27">
        <v>2534.9</v>
      </c>
      <c r="E37" s="27">
        <v>3661.9</v>
      </c>
      <c r="F37" s="28">
        <f t="shared" si="0"/>
        <v>144.5</v>
      </c>
      <c r="H37" s="19"/>
    </row>
    <row r="38" spans="1:8" ht="31.5">
      <c r="A38" s="14" t="s">
        <v>11</v>
      </c>
      <c r="B38" s="15"/>
      <c r="C38" s="16" t="s">
        <v>170</v>
      </c>
      <c r="D38" s="25">
        <f>D39</f>
        <v>29078.600000000002</v>
      </c>
      <c r="E38" s="25">
        <f>E39</f>
        <v>30583.3</v>
      </c>
      <c r="F38" s="26">
        <f t="shared" si="0"/>
        <v>105.2</v>
      </c>
      <c r="H38" s="19"/>
    </row>
    <row r="39" spans="1:8" ht="16.5" customHeight="1">
      <c r="A39" s="14"/>
      <c r="B39" s="1" t="s">
        <v>48</v>
      </c>
      <c r="C39" s="3" t="s">
        <v>49</v>
      </c>
      <c r="D39" s="25">
        <f>D40+D41+D42+D43</f>
        <v>29078.600000000002</v>
      </c>
      <c r="E39" s="25">
        <f>E40+E41+E42+E43</f>
        <v>30583.3</v>
      </c>
      <c r="F39" s="26">
        <f t="shared" si="0"/>
        <v>105.2</v>
      </c>
      <c r="H39" s="19"/>
    </row>
    <row r="40" spans="1:8" ht="144" customHeight="1">
      <c r="A40" s="11" t="s">
        <v>11</v>
      </c>
      <c r="B40" s="12" t="s">
        <v>280</v>
      </c>
      <c r="C40" s="13" t="s">
        <v>342</v>
      </c>
      <c r="D40" s="27">
        <v>12524.2</v>
      </c>
      <c r="E40" s="27">
        <v>13921</v>
      </c>
      <c r="F40" s="28">
        <f t="shared" si="0"/>
        <v>111.2</v>
      </c>
      <c r="H40" s="19"/>
    </row>
    <row r="41" spans="1:8" ht="159" customHeight="1">
      <c r="A41" s="11" t="s">
        <v>11</v>
      </c>
      <c r="B41" s="12" t="s">
        <v>281</v>
      </c>
      <c r="C41" s="13" t="s">
        <v>343</v>
      </c>
      <c r="D41" s="27">
        <v>95.5</v>
      </c>
      <c r="E41" s="27">
        <v>102.3</v>
      </c>
      <c r="F41" s="28">
        <f t="shared" si="0"/>
        <v>107.1</v>
      </c>
      <c r="H41" s="19"/>
    </row>
    <row r="42" spans="1:8" ht="144" customHeight="1">
      <c r="A42" s="11" t="s">
        <v>11</v>
      </c>
      <c r="B42" s="12" t="s">
        <v>282</v>
      </c>
      <c r="C42" s="13" t="s">
        <v>344</v>
      </c>
      <c r="D42" s="27">
        <v>16458.900000000001</v>
      </c>
      <c r="E42" s="27">
        <v>18598.5</v>
      </c>
      <c r="F42" s="28">
        <f t="shared" si="0"/>
        <v>113</v>
      </c>
      <c r="H42" s="19"/>
    </row>
    <row r="43" spans="1:8" ht="141.75" customHeight="1">
      <c r="A43" s="11" t="s">
        <v>11</v>
      </c>
      <c r="B43" s="12" t="s">
        <v>283</v>
      </c>
      <c r="C43" s="13" t="s">
        <v>345</v>
      </c>
      <c r="D43" s="27">
        <v>0</v>
      </c>
      <c r="E43" s="27">
        <v>-2038.5</v>
      </c>
      <c r="F43" s="28"/>
      <c r="H43" s="19"/>
    </row>
    <row r="44" spans="1:8" ht="47.25">
      <c r="A44" s="14" t="s">
        <v>12</v>
      </c>
      <c r="B44" s="15"/>
      <c r="C44" s="16" t="s">
        <v>360</v>
      </c>
      <c r="D44" s="25">
        <f t="shared" ref="D44:E44" si="3">D45</f>
        <v>8.1</v>
      </c>
      <c r="E44" s="25">
        <f t="shared" si="3"/>
        <v>20.100000000000001</v>
      </c>
      <c r="F44" s="26">
        <f t="shared" si="0"/>
        <v>248.1</v>
      </c>
      <c r="H44" s="19"/>
    </row>
    <row r="45" spans="1:8" ht="16.5" customHeight="1">
      <c r="A45" s="14"/>
      <c r="B45" s="1" t="s">
        <v>48</v>
      </c>
      <c r="C45" s="3" t="s">
        <v>49</v>
      </c>
      <c r="D45" s="25">
        <f>D46+D47</f>
        <v>8.1</v>
      </c>
      <c r="E45" s="25">
        <f>E46+E47</f>
        <v>20.100000000000001</v>
      </c>
      <c r="F45" s="26">
        <f t="shared" si="0"/>
        <v>248.1</v>
      </c>
      <c r="H45" s="19"/>
    </row>
    <row r="46" spans="1:8" ht="79.5" customHeight="1">
      <c r="A46" s="11" t="s">
        <v>12</v>
      </c>
      <c r="B46" s="12" t="s">
        <v>264</v>
      </c>
      <c r="C46" s="13" t="s">
        <v>164</v>
      </c>
      <c r="D46" s="27">
        <v>2</v>
      </c>
      <c r="E46" s="27">
        <v>2</v>
      </c>
      <c r="F46" s="28">
        <f t="shared" si="0"/>
        <v>100</v>
      </c>
      <c r="H46" s="19"/>
    </row>
    <row r="47" spans="1:8" ht="47.25">
      <c r="A47" s="11" t="s">
        <v>12</v>
      </c>
      <c r="B47" s="12" t="s">
        <v>50</v>
      </c>
      <c r="C47" s="13" t="s">
        <v>166</v>
      </c>
      <c r="D47" s="27">
        <v>6.1</v>
      </c>
      <c r="E47" s="27">
        <v>18.100000000000001</v>
      </c>
      <c r="F47" s="28">
        <f t="shared" si="0"/>
        <v>296.7</v>
      </c>
      <c r="H47" s="19"/>
    </row>
    <row r="48" spans="1:8" ht="49.5" customHeight="1">
      <c r="A48" s="14" t="s">
        <v>13</v>
      </c>
      <c r="B48" s="15"/>
      <c r="C48" s="16" t="s">
        <v>171</v>
      </c>
      <c r="D48" s="25">
        <f>D49</f>
        <v>8560.7000000000007</v>
      </c>
      <c r="E48" s="25">
        <f>E49</f>
        <v>9102.6999999999989</v>
      </c>
      <c r="F48" s="26">
        <f t="shared" si="0"/>
        <v>106.3</v>
      </c>
      <c r="H48" s="19"/>
    </row>
    <row r="49" spans="1:8" ht="16.5" customHeight="1">
      <c r="A49" s="14"/>
      <c r="B49" s="1" t="s">
        <v>48</v>
      </c>
      <c r="C49" s="3" t="s">
        <v>49</v>
      </c>
      <c r="D49" s="25">
        <f>SUM(D50:D57)</f>
        <v>8560.7000000000007</v>
      </c>
      <c r="E49" s="25">
        <f>SUM(E50:E57)</f>
        <v>9102.6999999999989</v>
      </c>
      <c r="F49" s="26">
        <f t="shared" si="0"/>
        <v>106.3</v>
      </c>
      <c r="H49" s="19"/>
    </row>
    <row r="50" spans="1:8" ht="78.75">
      <c r="A50" s="11">
        <v>141</v>
      </c>
      <c r="B50" s="20" t="s">
        <v>284</v>
      </c>
      <c r="C50" s="13" t="s">
        <v>195</v>
      </c>
      <c r="D50" s="27">
        <v>23.5</v>
      </c>
      <c r="E50" s="27">
        <v>70</v>
      </c>
      <c r="F50" s="28">
        <f t="shared" si="0"/>
        <v>297.89999999999998</v>
      </c>
      <c r="H50" s="19"/>
    </row>
    <row r="51" spans="1:8" ht="63">
      <c r="A51" s="11">
        <v>141</v>
      </c>
      <c r="B51" s="20" t="s">
        <v>285</v>
      </c>
      <c r="C51" s="13" t="s">
        <v>348</v>
      </c>
      <c r="D51" s="27">
        <v>150</v>
      </c>
      <c r="E51" s="27">
        <v>230</v>
      </c>
      <c r="F51" s="28">
        <f t="shared" si="0"/>
        <v>153.30000000000001</v>
      </c>
      <c r="H51" s="19"/>
    </row>
    <row r="52" spans="1:8" ht="47.25">
      <c r="A52" s="11" t="s">
        <v>13</v>
      </c>
      <c r="B52" s="12" t="s">
        <v>286</v>
      </c>
      <c r="C52" s="13" t="s">
        <v>161</v>
      </c>
      <c r="D52" s="27">
        <v>5</v>
      </c>
      <c r="E52" s="27">
        <v>0</v>
      </c>
      <c r="F52" s="28">
        <f t="shared" si="0"/>
        <v>0</v>
      </c>
      <c r="H52" s="19"/>
    </row>
    <row r="53" spans="1:8" ht="47.25">
      <c r="A53" s="11" t="s">
        <v>13</v>
      </c>
      <c r="B53" s="12" t="s">
        <v>51</v>
      </c>
      <c r="C53" s="13" t="s">
        <v>162</v>
      </c>
      <c r="D53" s="27">
        <v>1968.8</v>
      </c>
      <c r="E53" s="27">
        <v>1814.5</v>
      </c>
      <c r="F53" s="28">
        <f t="shared" si="0"/>
        <v>92.2</v>
      </c>
      <c r="H53" s="19"/>
    </row>
    <row r="54" spans="1:8" ht="31.5">
      <c r="A54" s="11" t="s">
        <v>13</v>
      </c>
      <c r="B54" s="12" t="s">
        <v>287</v>
      </c>
      <c r="C54" s="13" t="s">
        <v>163</v>
      </c>
      <c r="D54" s="27">
        <v>5</v>
      </c>
      <c r="E54" s="27">
        <v>0</v>
      </c>
      <c r="F54" s="28">
        <f>ROUND(E54/D54*100,1)</f>
        <v>0</v>
      </c>
      <c r="H54" s="19"/>
    </row>
    <row r="55" spans="1:8" ht="78.75">
      <c r="A55" s="11" t="s">
        <v>13</v>
      </c>
      <c r="B55" s="12" t="s">
        <v>52</v>
      </c>
      <c r="C55" s="13" t="s">
        <v>172</v>
      </c>
      <c r="D55" s="27">
        <v>5828.4</v>
      </c>
      <c r="E55" s="27">
        <v>6139.9</v>
      </c>
      <c r="F55" s="28">
        <f t="shared" si="0"/>
        <v>105.3</v>
      </c>
      <c r="H55" s="19"/>
    </row>
    <row r="56" spans="1:8" ht="78" customHeight="1">
      <c r="A56" s="11" t="s">
        <v>13</v>
      </c>
      <c r="B56" s="12" t="s">
        <v>53</v>
      </c>
      <c r="C56" s="13" t="s">
        <v>164</v>
      </c>
      <c r="D56" s="27">
        <v>100</v>
      </c>
      <c r="E56" s="27">
        <v>98.3</v>
      </c>
      <c r="F56" s="28">
        <f t="shared" si="0"/>
        <v>98.3</v>
      </c>
      <c r="H56" s="19"/>
    </row>
    <row r="57" spans="1:8" ht="47.25">
      <c r="A57" s="11" t="s">
        <v>13</v>
      </c>
      <c r="B57" s="12" t="s">
        <v>54</v>
      </c>
      <c r="C57" s="13" t="s">
        <v>166</v>
      </c>
      <c r="D57" s="27">
        <v>480</v>
      </c>
      <c r="E57" s="27">
        <v>750</v>
      </c>
      <c r="F57" s="28">
        <f t="shared" si="0"/>
        <v>156.30000000000001</v>
      </c>
      <c r="H57" s="19"/>
    </row>
    <row r="58" spans="1:8" ht="31.5">
      <c r="A58" s="14" t="s">
        <v>14</v>
      </c>
      <c r="B58" s="15"/>
      <c r="C58" s="16" t="s">
        <v>173</v>
      </c>
      <c r="D58" s="25">
        <f>D59</f>
        <v>480</v>
      </c>
      <c r="E58" s="25">
        <f>E59</f>
        <v>673.9</v>
      </c>
      <c r="F58" s="26">
        <f t="shared" si="0"/>
        <v>140.4</v>
      </c>
      <c r="H58" s="19"/>
    </row>
    <row r="59" spans="1:8" ht="16.5" customHeight="1">
      <c r="A59" s="14"/>
      <c r="B59" s="1" t="s">
        <v>48</v>
      </c>
      <c r="C59" s="3" t="s">
        <v>49</v>
      </c>
      <c r="D59" s="25">
        <f>D60+D61</f>
        <v>480</v>
      </c>
      <c r="E59" s="25">
        <f>E60+E61</f>
        <v>673.9</v>
      </c>
      <c r="F59" s="26">
        <f t="shared" si="0"/>
        <v>140.4</v>
      </c>
      <c r="H59" s="19"/>
    </row>
    <row r="60" spans="1:8" ht="79.5" customHeight="1">
      <c r="A60" s="11" t="s">
        <v>14</v>
      </c>
      <c r="B60" s="12" t="s">
        <v>55</v>
      </c>
      <c r="C60" s="13" t="s">
        <v>164</v>
      </c>
      <c r="D60" s="27">
        <v>480</v>
      </c>
      <c r="E60" s="27">
        <v>678.9</v>
      </c>
      <c r="F60" s="28">
        <f t="shared" si="0"/>
        <v>141.4</v>
      </c>
      <c r="H60" s="19"/>
    </row>
    <row r="61" spans="1:8" ht="47.25">
      <c r="A61" s="11" t="s">
        <v>14</v>
      </c>
      <c r="B61" s="12" t="s">
        <v>56</v>
      </c>
      <c r="C61" s="13" t="s">
        <v>166</v>
      </c>
      <c r="D61" s="27">
        <v>0</v>
      </c>
      <c r="E61" s="27">
        <v>-5</v>
      </c>
      <c r="F61" s="28"/>
      <c r="H61" s="19"/>
    </row>
    <row r="62" spans="1:8">
      <c r="A62" s="14" t="s">
        <v>15</v>
      </c>
      <c r="B62" s="15"/>
      <c r="C62" s="16" t="s">
        <v>254</v>
      </c>
      <c r="D62" s="25">
        <f>D63</f>
        <v>143.4</v>
      </c>
      <c r="E62" s="25">
        <f>E63</f>
        <v>145.4</v>
      </c>
      <c r="F62" s="26">
        <f t="shared" si="0"/>
        <v>101.4</v>
      </c>
      <c r="H62" s="19"/>
    </row>
    <row r="63" spans="1:8" ht="16.5" customHeight="1">
      <c r="A63" s="14"/>
      <c r="B63" s="1" t="s">
        <v>48</v>
      </c>
      <c r="C63" s="3" t="s">
        <v>49</v>
      </c>
      <c r="D63" s="25">
        <f>D64</f>
        <v>143.4</v>
      </c>
      <c r="E63" s="25">
        <f>E64</f>
        <v>145.4</v>
      </c>
      <c r="F63" s="26">
        <f t="shared" si="0"/>
        <v>101.4</v>
      </c>
      <c r="H63" s="19"/>
    </row>
    <row r="64" spans="1:8" ht="80.25" customHeight="1">
      <c r="A64" s="11" t="s">
        <v>15</v>
      </c>
      <c r="B64" s="12" t="s">
        <v>57</v>
      </c>
      <c r="C64" s="13" t="s">
        <v>164</v>
      </c>
      <c r="D64" s="27">
        <v>143.4</v>
      </c>
      <c r="E64" s="27">
        <v>145.4</v>
      </c>
      <c r="F64" s="28">
        <f t="shared" si="0"/>
        <v>101.4</v>
      </c>
      <c r="H64" s="19"/>
    </row>
    <row r="65" spans="1:8" ht="47.25">
      <c r="A65" s="14" t="s">
        <v>16</v>
      </c>
      <c r="B65" s="15"/>
      <c r="C65" s="16" t="s">
        <v>174</v>
      </c>
      <c r="D65" s="25">
        <f t="shared" ref="D65:E65" si="4">D66</f>
        <v>1042.9000000000001</v>
      </c>
      <c r="E65" s="25">
        <f t="shared" si="4"/>
        <v>1067.5999999999999</v>
      </c>
      <c r="F65" s="26">
        <f t="shared" si="0"/>
        <v>102.4</v>
      </c>
      <c r="H65" s="19"/>
    </row>
    <row r="66" spans="1:8" ht="16.5" customHeight="1">
      <c r="A66" s="14"/>
      <c r="B66" s="1" t="s">
        <v>48</v>
      </c>
      <c r="C66" s="3" t="s">
        <v>49</v>
      </c>
      <c r="D66" s="25">
        <f>D67</f>
        <v>1042.9000000000001</v>
      </c>
      <c r="E66" s="25">
        <f>E67</f>
        <v>1067.5999999999999</v>
      </c>
      <c r="F66" s="26">
        <f t="shared" si="0"/>
        <v>102.4</v>
      </c>
      <c r="H66" s="19"/>
    </row>
    <row r="67" spans="1:8" ht="47.25">
      <c r="A67" s="11" t="s">
        <v>16</v>
      </c>
      <c r="B67" s="12" t="s">
        <v>58</v>
      </c>
      <c r="C67" s="13" t="s">
        <v>166</v>
      </c>
      <c r="D67" s="27">
        <v>1042.9000000000001</v>
      </c>
      <c r="E67" s="27">
        <v>1067.5999999999999</v>
      </c>
      <c r="F67" s="28">
        <f t="shared" si="0"/>
        <v>102.4</v>
      </c>
      <c r="H67" s="19"/>
    </row>
    <row r="68" spans="1:8" ht="33.75" customHeight="1">
      <c r="A68" s="14" t="s">
        <v>17</v>
      </c>
      <c r="B68" s="15"/>
      <c r="C68" s="16" t="s">
        <v>175</v>
      </c>
      <c r="D68" s="25">
        <f>D69</f>
        <v>495</v>
      </c>
      <c r="E68" s="25">
        <f>E69</f>
        <v>525</v>
      </c>
      <c r="F68" s="26">
        <f t="shared" si="0"/>
        <v>106.1</v>
      </c>
      <c r="H68" s="19"/>
    </row>
    <row r="69" spans="1:8" ht="16.5" customHeight="1">
      <c r="A69" s="14"/>
      <c r="B69" s="1" t="s">
        <v>48</v>
      </c>
      <c r="C69" s="3" t="s">
        <v>49</v>
      </c>
      <c r="D69" s="25">
        <f>D70+D71</f>
        <v>495</v>
      </c>
      <c r="E69" s="25">
        <f>E70+E71</f>
        <v>525</v>
      </c>
      <c r="F69" s="26">
        <f t="shared" si="0"/>
        <v>106.1</v>
      </c>
      <c r="H69" s="19"/>
    </row>
    <row r="70" spans="1:8" ht="81" customHeight="1">
      <c r="A70" s="11" t="s">
        <v>17</v>
      </c>
      <c r="B70" s="12" t="s">
        <v>59</v>
      </c>
      <c r="C70" s="13" t="s">
        <v>276</v>
      </c>
      <c r="D70" s="27">
        <v>463</v>
      </c>
      <c r="E70" s="27">
        <v>493</v>
      </c>
      <c r="F70" s="28">
        <f t="shared" si="0"/>
        <v>106.5</v>
      </c>
      <c r="H70" s="19"/>
    </row>
    <row r="71" spans="1:8" ht="81" customHeight="1">
      <c r="A71" s="11">
        <v>161</v>
      </c>
      <c r="B71" s="12" t="s">
        <v>288</v>
      </c>
      <c r="C71" s="13" t="s">
        <v>164</v>
      </c>
      <c r="D71" s="27">
        <v>32</v>
      </c>
      <c r="E71" s="27">
        <v>32</v>
      </c>
      <c r="F71" s="28">
        <f t="shared" si="0"/>
        <v>100</v>
      </c>
      <c r="H71" s="19"/>
    </row>
    <row r="72" spans="1:8" ht="48" customHeight="1">
      <c r="A72" s="14" t="s">
        <v>18</v>
      </c>
      <c r="B72" s="15"/>
      <c r="C72" s="16" t="s">
        <v>176</v>
      </c>
      <c r="D72" s="25">
        <f>D73</f>
        <v>190</v>
      </c>
      <c r="E72" s="25">
        <f>E73</f>
        <v>205</v>
      </c>
      <c r="F72" s="26">
        <f t="shared" si="0"/>
        <v>107.9</v>
      </c>
      <c r="H72" s="19"/>
    </row>
    <row r="73" spans="1:8" ht="16.5" customHeight="1">
      <c r="A73" s="14"/>
      <c r="B73" s="1" t="s">
        <v>48</v>
      </c>
      <c r="C73" s="3" t="s">
        <v>49</v>
      </c>
      <c r="D73" s="25">
        <f>D74</f>
        <v>190</v>
      </c>
      <c r="E73" s="25">
        <f>E74</f>
        <v>205</v>
      </c>
      <c r="F73" s="26">
        <f t="shared" si="0"/>
        <v>107.9</v>
      </c>
      <c r="H73" s="19"/>
    </row>
    <row r="74" spans="1:8" ht="47.25">
      <c r="A74" s="11" t="s">
        <v>18</v>
      </c>
      <c r="B74" s="12" t="s">
        <v>60</v>
      </c>
      <c r="C74" s="13" t="s">
        <v>166</v>
      </c>
      <c r="D74" s="27">
        <v>190</v>
      </c>
      <c r="E74" s="27">
        <v>205</v>
      </c>
      <c r="F74" s="28">
        <f t="shared" si="0"/>
        <v>107.9</v>
      </c>
      <c r="H74" s="19"/>
    </row>
    <row r="75" spans="1:8" ht="47.25">
      <c r="A75" s="14" t="s">
        <v>19</v>
      </c>
      <c r="B75" s="15"/>
      <c r="C75" s="16" t="s">
        <v>177</v>
      </c>
      <c r="D75" s="25">
        <f>D76</f>
        <v>884</v>
      </c>
      <c r="E75" s="25">
        <f>E76</f>
        <v>1043.8</v>
      </c>
      <c r="F75" s="26">
        <f t="shared" si="0"/>
        <v>118.1</v>
      </c>
      <c r="H75" s="19"/>
    </row>
    <row r="76" spans="1:8" ht="16.5" customHeight="1">
      <c r="A76" s="14"/>
      <c r="B76" s="1" t="s">
        <v>48</v>
      </c>
      <c r="C76" s="3" t="s">
        <v>49</v>
      </c>
      <c r="D76" s="25">
        <f>D77+D78</f>
        <v>884</v>
      </c>
      <c r="E76" s="25">
        <f>E77+E78</f>
        <v>1043.8</v>
      </c>
      <c r="F76" s="26">
        <f t="shared" si="0"/>
        <v>118.1</v>
      </c>
      <c r="H76" s="19"/>
    </row>
    <row r="77" spans="1:8" ht="80.25" customHeight="1">
      <c r="A77" s="11">
        <v>180</v>
      </c>
      <c r="B77" s="12" t="s">
        <v>289</v>
      </c>
      <c r="C77" s="13" t="s">
        <v>164</v>
      </c>
      <c r="D77" s="27">
        <v>4</v>
      </c>
      <c r="E77" s="27">
        <v>4</v>
      </c>
      <c r="F77" s="28">
        <f t="shared" si="0"/>
        <v>100</v>
      </c>
      <c r="H77" s="19"/>
    </row>
    <row r="78" spans="1:8" ht="47.25">
      <c r="A78" s="11" t="s">
        <v>19</v>
      </c>
      <c r="B78" s="12" t="s">
        <v>61</v>
      </c>
      <c r="C78" s="13" t="s">
        <v>166</v>
      </c>
      <c r="D78" s="27">
        <v>880</v>
      </c>
      <c r="E78" s="27">
        <v>1039.8</v>
      </c>
      <c r="F78" s="28">
        <f t="shared" si="0"/>
        <v>118.2</v>
      </c>
      <c r="H78" s="19"/>
    </row>
    <row r="79" spans="1:8" ht="31.5">
      <c r="A79" s="14" t="s">
        <v>20</v>
      </c>
      <c r="B79" s="15"/>
      <c r="C79" s="16" t="s">
        <v>340</v>
      </c>
      <c r="D79" s="25">
        <f>D80</f>
        <v>8582934.5999999996</v>
      </c>
      <c r="E79" s="25">
        <f>E80</f>
        <v>8451892.7999999989</v>
      </c>
      <c r="F79" s="26">
        <f t="shared" si="0"/>
        <v>98.5</v>
      </c>
      <c r="H79" s="19"/>
    </row>
    <row r="80" spans="1:8" ht="16.5" customHeight="1">
      <c r="A80" s="14"/>
      <c r="B80" s="1" t="s">
        <v>48</v>
      </c>
      <c r="C80" s="3" t="s">
        <v>49</v>
      </c>
      <c r="D80" s="25">
        <f>SUM(D81:D106)</f>
        <v>8582934.5999999996</v>
      </c>
      <c r="E80" s="25">
        <f>SUM(E81:E106)</f>
        <v>8451892.7999999989</v>
      </c>
      <c r="F80" s="26">
        <f t="shared" si="0"/>
        <v>98.5</v>
      </c>
      <c r="H80" s="19"/>
    </row>
    <row r="81" spans="1:8" ht="96" customHeight="1">
      <c r="A81" s="11" t="s">
        <v>20</v>
      </c>
      <c r="B81" s="12" t="s">
        <v>62</v>
      </c>
      <c r="C81" s="13" t="s">
        <v>246</v>
      </c>
      <c r="D81" s="27">
        <v>4281846.2</v>
      </c>
      <c r="E81" s="27">
        <v>4150602.3</v>
      </c>
      <c r="F81" s="28">
        <f t="shared" si="0"/>
        <v>96.9</v>
      </c>
      <c r="H81" s="19"/>
    </row>
    <row r="82" spans="1:8" ht="143.25" customHeight="1">
      <c r="A82" s="11" t="s">
        <v>20</v>
      </c>
      <c r="B82" s="12" t="s">
        <v>63</v>
      </c>
      <c r="C82" s="13" t="s">
        <v>274</v>
      </c>
      <c r="D82" s="27">
        <v>14076</v>
      </c>
      <c r="E82" s="27">
        <v>12600.2</v>
      </c>
      <c r="F82" s="28">
        <f t="shared" ref="F82:F149" si="5">ROUND(E82/D82*100,1)</f>
        <v>89.5</v>
      </c>
      <c r="H82" s="19"/>
    </row>
    <row r="83" spans="1:8" ht="63">
      <c r="A83" s="11" t="s">
        <v>20</v>
      </c>
      <c r="B83" s="12" t="s">
        <v>64</v>
      </c>
      <c r="C83" s="13" t="s">
        <v>178</v>
      </c>
      <c r="D83" s="27">
        <v>52000</v>
      </c>
      <c r="E83" s="27">
        <v>39363.599999999999</v>
      </c>
      <c r="F83" s="28">
        <f t="shared" si="5"/>
        <v>75.7</v>
      </c>
      <c r="H83" s="19"/>
    </row>
    <row r="84" spans="1:8" ht="112.5" customHeight="1">
      <c r="A84" s="11" t="s">
        <v>20</v>
      </c>
      <c r="B84" s="12" t="s">
        <v>65</v>
      </c>
      <c r="C84" s="13" t="s">
        <v>179</v>
      </c>
      <c r="D84" s="27">
        <v>21314.7</v>
      </c>
      <c r="E84" s="27">
        <v>24914</v>
      </c>
      <c r="F84" s="28">
        <f t="shared" si="5"/>
        <v>116.9</v>
      </c>
      <c r="H84" s="19"/>
    </row>
    <row r="85" spans="1:8" ht="63.75" customHeight="1">
      <c r="A85" s="11">
        <v>182</v>
      </c>
      <c r="B85" s="12" t="s">
        <v>290</v>
      </c>
      <c r="C85" s="13" t="s">
        <v>341</v>
      </c>
      <c r="D85" s="27">
        <v>0</v>
      </c>
      <c r="E85" s="27">
        <v>-82.4</v>
      </c>
      <c r="F85" s="28"/>
      <c r="H85" s="19"/>
    </row>
    <row r="86" spans="1:8" ht="47.25">
      <c r="A86" s="11" t="s">
        <v>20</v>
      </c>
      <c r="B86" s="12" t="s">
        <v>66</v>
      </c>
      <c r="C86" s="13" t="s">
        <v>180</v>
      </c>
      <c r="D86" s="27">
        <v>824426.9</v>
      </c>
      <c r="E86" s="27">
        <v>845252.4</v>
      </c>
      <c r="F86" s="28">
        <f t="shared" si="5"/>
        <v>102.5</v>
      </c>
      <c r="H86" s="19"/>
    </row>
    <row r="87" spans="1:8" ht="63">
      <c r="A87" s="11" t="s">
        <v>20</v>
      </c>
      <c r="B87" s="12" t="s">
        <v>67</v>
      </c>
      <c r="C87" s="13" t="s">
        <v>181</v>
      </c>
      <c r="D87" s="27">
        <v>9.5</v>
      </c>
      <c r="E87" s="27">
        <v>9.8000000000000007</v>
      </c>
      <c r="F87" s="28">
        <f t="shared" si="5"/>
        <v>103.2</v>
      </c>
      <c r="H87" s="19"/>
    </row>
    <row r="88" spans="1:8" ht="80.25" customHeight="1">
      <c r="A88" s="11" t="s">
        <v>20</v>
      </c>
      <c r="B88" s="12" t="s">
        <v>68</v>
      </c>
      <c r="C88" s="13" t="s">
        <v>247</v>
      </c>
      <c r="D88" s="27">
        <v>463745.5</v>
      </c>
      <c r="E88" s="27">
        <v>463357.2</v>
      </c>
      <c r="F88" s="28">
        <f t="shared" si="5"/>
        <v>99.9</v>
      </c>
      <c r="H88" s="19"/>
    </row>
    <row r="89" spans="1:8" ht="78.75">
      <c r="A89" s="11" t="s">
        <v>20</v>
      </c>
      <c r="B89" s="12" t="s">
        <v>69</v>
      </c>
      <c r="C89" s="13" t="s">
        <v>182</v>
      </c>
      <c r="D89" s="27">
        <v>0</v>
      </c>
      <c r="E89" s="27">
        <v>0.8</v>
      </c>
      <c r="F89" s="28"/>
      <c r="H89" s="19"/>
    </row>
    <row r="90" spans="1:8" ht="49.5" customHeight="1">
      <c r="A90" s="11" t="s">
        <v>20</v>
      </c>
      <c r="B90" s="12" t="s">
        <v>70</v>
      </c>
      <c r="C90" s="13" t="s">
        <v>248</v>
      </c>
      <c r="D90" s="27">
        <v>0</v>
      </c>
      <c r="E90" s="27">
        <v>-53.6</v>
      </c>
      <c r="F90" s="28"/>
      <c r="H90" s="19"/>
    </row>
    <row r="91" spans="1:8" ht="31.5">
      <c r="A91" s="11" t="s">
        <v>20</v>
      </c>
      <c r="B91" s="12" t="s">
        <v>71</v>
      </c>
      <c r="C91" s="13" t="s">
        <v>183</v>
      </c>
      <c r="D91" s="27">
        <v>166415</v>
      </c>
      <c r="E91" s="27">
        <v>162270.79999999999</v>
      </c>
      <c r="F91" s="28">
        <f t="shared" si="5"/>
        <v>97.5</v>
      </c>
      <c r="H91" s="19"/>
    </row>
    <row r="92" spans="1:8" ht="47.25">
      <c r="A92" s="11" t="s">
        <v>20</v>
      </c>
      <c r="B92" s="12" t="s">
        <v>72</v>
      </c>
      <c r="C92" s="13" t="s">
        <v>184</v>
      </c>
      <c r="D92" s="27">
        <v>0</v>
      </c>
      <c r="E92" s="27">
        <v>34.4</v>
      </c>
      <c r="F92" s="28"/>
      <c r="H92" s="19"/>
    </row>
    <row r="93" spans="1:8">
      <c r="A93" s="11" t="s">
        <v>20</v>
      </c>
      <c r="B93" s="12" t="s">
        <v>73</v>
      </c>
      <c r="C93" s="13" t="s">
        <v>185</v>
      </c>
      <c r="D93" s="27">
        <v>1979730</v>
      </c>
      <c r="E93" s="27">
        <v>1981670.5</v>
      </c>
      <c r="F93" s="28">
        <f t="shared" si="5"/>
        <v>100.1</v>
      </c>
      <c r="H93" s="19"/>
    </row>
    <row r="94" spans="1:8" ht="47.25">
      <c r="A94" s="11" t="s">
        <v>20</v>
      </c>
      <c r="B94" s="12" t="s">
        <v>74</v>
      </c>
      <c r="C94" s="13" t="s">
        <v>186</v>
      </c>
      <c r="D94" s="27">
        <v>25686.1</v>
      </c>
      <c r="E94" s="27">
        <v>28501.4</v>
      </c>
      <c r="F94" s="28">
        <f t="shared" si="5"/>
        <v>111</v>
      </c>
      <c r="H94" s="19"/>
    </row>
    <row r="95" spans="1:8" ht="63">
      <c r="A95" s="11" t="s">
        <v>20</v>
      </c>
      <c r="B95" s="12" t="s">
        <v>75</v>
      </c>
      <c r="C95" s="13" t="s">
        <v>187</v>
      </c>
      <c r="D95" s="27">
        <v>234713</v>
      </c>
      <c r="E95" s="27">
        <v>225395.7</v>
      </c>
      <c r="F95" s="28">
        <f t="shared" si="5"/>
        <v>96</v>
      </c>
      <c r="H95" s="19"/>
    </row>
    <row r="96" spans="1:8" ht="47.25">
      <c r="A96" s="11" t="s">
        <v>20</v>
      </c>
      <c r="B96" s="12" t="s">
        <v>76</v>
      </c>
      <c r="C96" s="13" t="s">
        <v>188</v>
      </c>
      <c r="D96" s="27">
        <v>438863.5</v>
      </c>
      <c r="E96" s="27">
        <v>437426.3</v>
      </c>
      <c r="F96" s="28">
        <f t="shared" si="5"/>
        <v>99.7</v>
      </c>
      <c r="H96" s="19"/>
    </row>
    <row r="97" spans="1:8" ht="51" customHeight="1">
      <c r="A97" s="11" t="s">
        <v>20</v>
      </c>
      <c r="B97" s="12" t="s">
        <v>77</v>
      </c>
      <c r="C97" s="13" t="s">
        <v>189</v>
      </c>
      <c r="D97" s="27">
        <v>6186.1</v>
      </c>
      <c r="E97" s="27">
        <v>7068.1</v>
      </c>
      <c r="F97" s="28">
        <f t="shared" si="5"/>
        <v>114.3</v>
      </c>
      <c r="H97" s="19"/>
    </row>
    <row r="98" spans="1:8" ht="65.25" customHeight="1">
      <c r="A98" s="11" t="s">
        <v>20</v>
      </c>
      <c r="B98" s="12" t="s">
        <v>78</v>
      </c>
      <c r="C98" s="13" t="s">
        <v>190</v>
      </c>
      <c r="D98" s="27">
        <v>69419.399999999994</v>
      </c>
      <c r="E98" s="27">
        <v>69339.899999999994</v>
      </c>
      <c r="F98" s="28">
        <f t="shared" si="5"/>
        <v>99.9</v>
      </c>
      <c r="H98" s="19"/>
    </row>
    <row r="99" spans="1:8" ht="48.75" customHeight="1">
      <c r="A99" s="11">
        <v>182</v>
      </c>
      <c r="B99" s="12" t="s">
        <v>291</v>
      </c>
      <c r="C99" s="13" t="s">
        <v>346</v>
      </c>
      <c r="D99" s="27">
        <v>0</v>
      </c>
      <c r="E99" s="27">
        <v>1.8</v>
      </c>
      <c r="F99" s="28"/>
      <c r="H99" s="19"/>
    </row>
    <row r="100" spans="1:8" ht="54" customHeight="1">
      <c r="A100" s="11" t="s">
        <v>20</v>
      </c>
      <c r="B100" s="12" t="s">
        <v>260</v>
      </c>
      <c r="C100" s="13" t="s">
        <v>259</v>
      </c>
      <c r="D100" s="27">
        <v>0</v>
      </c>
      <c r="E100" s="27">
        <v>9.6999999999999993</v>
      </c>
      <c r="F100" s="28"/>
      <c r="H100" s="19"/>
    </row>
    <row r="101" spans="1:8" ht="99" customHeight="1">
      <c r="A101" s="11" t="s">
        <v>20</v>
      </c>
      <c r="B101" s="12" t="s">
        <v>79</v>
      </c>
      <c r="C101" s="13" t="s">
        <v>191</v>
      </c>
      <c r="D101" s="27">
        <v>2566</v>
      </c>
      <c r="E101" s="27">
        <v>2175.6999999999998</v>
      </c>
      <c r="F101" s="28">
        <f t="shared" si="5"/>
        <v>84.8</v>
      </c>
      <c r="H101" s="19"/>
    </row>
    <row r="102" spans="1:8" ht="78.75">
      <c r="A102" s="11" t="s">
        <v>20</v>
      </c>
      <c r="B102" s="12" t="s">
        <v>80</v>
      </c>
      <c r="C102" s="13" t="s">
        <v>192</v>
      </c>
      <c r="D102" s="27">
        <v>173.3</v>
      </c>
      <c r="E102" s="27">
        <v>233.7</v>
      </c>
      <c r="F102" s="28">
        <f t="shared" si="5"/>
        <v>134.9</v>
      </c>
      <c r="H102" s="19"/>
    </row>
    <row r="103" spans="1:8" ht="63">
      <c r="A103" s="11" t="s">
        <v>20</v>
      </c>
      <c r="B103" s="12" t="s">
        <v>261</v>
      </c>
      <c r="C103" s="13" t="s">
        <v>262</v>
      </c>
      <c r="D103" s="27">
        <v>165</v>
      </c>
      <c r="E103" s="27">
        <v>143.80000000000001</v>
      </c>
      <c r="F103" s="28">
        <f t="shared" si="5"/>
        <v>87.2</v>
      </c>
      <c r="H103" s="19"/>
    </row>
    <row r="104" spans="1:8" ht="78.75">
      <c r="A104" s="11" t="s">
        <v>20</v>
      </c>
      <c r="B104" s="12" t="s">
        <v>81</v>
      </c>
      <c r="C104" s="13" t="s">
        <v>193</v>
      </c>
      <c r="D104" s="27">
        <v>131.69999999999999</v>
      </c>
      <c r="E104" s="27">
        <v>114.4</v>
      </c>
      <c r="F104" s="28">
        <f t="shared" si="5"/>
        <v>86.9</v>
      </c>
      <c r="H104" s="19"/>
    </row>
    <row r="105" spans="1:8" ht="80.25" customHeight="1">
      <c r="A105" s="11" t="s">
        <v>20</v>
      </c>
      <c r="B105" s="12" t="s">
        <v>82</v>
      </c>
      <c r="C105" s="13" t="s">
        <v>164</v>
      </c>
      <c r="D105" s="27">
        <v>388.7</v>
      </c>
      <c r="E105" s="27">
        <v>472.1</v>
      </c>
      <c r="F105" s="28">
        <f t="shared" si="5"/>
        <v>121.5</v>
      </c>
      <c r="H105" s="19"/>
    </row>
    <row r="106" spans="1:8" ht="47.25">
      <c r="A106" s="11" t="s">
        <v>20</v>
      </c>
      <c r="B106" s="12" t="s">
        <v>83</v>
      </c>
      <c r="C106" s="13" t="s">
        <v>166</v>
      </c>
      <c r="D106" s="27">
        <v>1078</v>
      </c>
      <c r="E106" s="27">
        <v>1070.2</v>
      </c>
      <c r="F106" s="28">
        <f t="shared" si="5"/>
        <v>99.3</v>
      </c>
      <c r="H106" s="19"/>
    </row>
    <row r="107" spans="1:8" ht="18" customHeight="1">
      <c r="A107" s="14">
        <v>187</v>
      </c>
      <c r="B107" s="15"/>
      <c r="C107" s="16" t="s">
        <v>292</v>
      </c>
      <c r="D107" s="25">
        <f>D108</f>
        <v>520</v>
      </c>
      <c r="E107" s="25">
        <f>E108</f>
        <v>720</v>
      </c>
      <c r="F107" s="26">
        <f t="shared" ref="F107:F109" si="6">ROUND(E107/D107*100,1)</f>
        <v>138.5</v>
      </c>
      <c r="H107" s="19"/>
    </row>
    <row r="108" spans="1:8" ht="16.5" customHeight="1">
      <c r="A108" s="14"/>
      <c r="B108" s="1" t="s">
        <v>48</v>
      </c>
      <c r="C108" s="3" t="s">
        <v>49</v>
      </c>
      <c r="D108" s="25">
        <f>D109</f>
        <v>520</v>
      </c>
      <c r="E108" s="25">
        <f>E109</f>
        <v>720</v>
      </c>
      <c r="F108" s="26">
        <f t="shared" si="6"/>
        <v>138.5</v>
      </c>
      <c r="H108" s="19"/>
    </row>
    <row r="109" spans="1:8" ht="47.25">
      <c r="A109" s="11">
        <v>187</v>
      </c>
      <c r="B109" s="12" t="s">
        <v>293</v>
      </c>
      <c r="C109" s="13" t="s">
        <v>202</v>
      </c>
      <c r="D109" s="27">
        <v>520</v>
      </c>
      <c r="E109" s="27">
        <v>720</v>
      </c>
      <c r="F109" s="28">
        <f t="shared" si="6"/>
        <v>138.5</v>
      </c>
      <c r="H109" s="19"/>
    </row>
    <row r="110" spans="1:8" ht="33.75" customHeight="1">
      <c r="A110" s="14" t="s">
        <v>21</v>
      </c>
      <c r="B110" s="15"/>
      <c r="C110" s="16" t="s">
        <v>194</v>
      </c>
      <c r="D110" s="25">
        <f>D111</f>
        <v>12805.6</v>
      </c>
      <c r="E110" s="25">
        <f>E111</f>
        <v>12101.300000000001</v>
      </c>
      <c r="F110" s="26">
        <f t="shared" si="5"/>
        <v>94.5</v>
      </c>
      <c r="H110" s="19"/>
    </row>
    <row r="111" spans="1:8" ht="16.5" customHeight="1">
      <c r="A111" s="14"/>
      <c r="B111" s="1" t="s">
        <v>48</v>
      </c>
      <c r="C111" s="3" t="s">
        <v>49</v>
      </c>
      <c r="D111" s="25">
        <f>D112+D113+D114+D115+D116</f>
        <v>12805.6</v>
      </c>
      <c r="E111" s="25">
        <f>E112+E113+E114+E115+E116</f>
        <v>12101.300000000001</v>
      </c>
      <c r="F111" s="26">
        <f t="shared" si="5"/>
        <v>94.5</v>
      </c>
      <c r="H111" s="19"/>
    </row>
    <row r="112" spans="1:8" ht="78.75">
      <c r="A112" s="11" t="s">
        <v>21</v>
      </c>
      <c r="B112" s="12" t="s">
        <v>84</v>
      </c>
      <c r="C112" s="13" t="s">
        <v>195</v>
      </c>
      <c r="D112" s="27">
        <v>1765</v>
      </c>
      <c r="E112" s="27">
        <v>2272</v>
      </c>
      <c r="F112" s="28">
        <f t="shared" si="5"/>
        <v>128.69999999999999</v>
      </c>
      <c r="H112" s="19"/>
    </row>
    <row r="113" spans="1:8" ht="78.75">
      <c r="A113" s="11" t="s">
        <v>21</v>
      </c>
      <c r="B113" s="12" t="s">
        <v>85</v>
      </c>
      <c r="C113" s="13" t="s">
        <v>172</v>
      </c>
      <c r="D113" s="27">
        <v>92.8</v>
      </c>
      <c r="E113" s="27">
        <v>99.4</v>
      </c>
      <c r="F113" s="28">
        <f t="shared" si="5"/>
        <v>107.1</v>
      </c>
      <c r="H113" s="19"/>
    </row>
    <row r="114" spans="1:8" ht="33" customHeight="1">
      <c r="A114" s="11" t="s">
        <v>21</v>
      </c>
      <c r="B114" s="12" t="s">
        <v>86</v>
      </c>
      <c r="C114" s="13" t="s">
        <v>196</v>
      </c>
      <c r="D114" s="27">
        <v>1711.8</v>
      </c>
      <c r="E114" s="27">
        <v>1425.7</v>
      </c>
      <c r="F114" s="28">
        <f t="shared" si="5"/>
        <v>83.3</v>
      </c>
      <c r="H114" s="19"/>
    </row>
    <row r="115" spans="1:8" ht="81.75" customHeight="1">
      <c r="A115" s="11" t="s">
        <v>21</v>
      </c>
      <c r="B115" s="12" t="s">
        <v>87</v>
      </c>
      <c r="C115" s="13" t="s">
        <v>164</v>
      </c>
      <c r="D115" s="27">
        <v>330</v>
      </c>
      <c r="E115" s="27">
        <v>181.6</v>
      </c>
      <c r="F115" s="28">
        <f t="shared" si="5"/>
        <v>55</v>
      </c>
      <c r="H115" s="19"/>
    </row>
    <row r="116" spans="1:8" ht="47.25">
      <c r="A116" s="11" t="s">
        <v>21</v>
      </c>
      <c r="B116" s="12" t="s">
        <v>88</v>
      </c>
      <c r="C116" s="13" t="s">
        <v>166</v>
      </c>
      <c r="D116" s="27">
        <v>8906</v>
      </c>
      <c r="E116" s="27">
        <v>8122.6</v>
      </c>
      <c r="F116" s="28">
        <f t="shared" si="5"/>
        <v>91.2</v>
      </c>
      <c r="H116" s="19"/>
    </row>
    <row r="117" spans="1:8" ht="47.25">
      <c r="A117" s="14">
        <v>188</v>
      </c>
      <c r="B117" s="15"/>
      <c r="C117" s="16" t="s">
        <v>197</v>
      </c>
      <c r="D117" s="25">
        <f>D118</f>
        <v>110</v>
      </c>
      <c r="E117" s="25">
        <f>E118</f>
        <v>384.1</v>
      </c>
      <c r="F117" s="26">
        <f>ROUND(E117/D117*100,1)</f>
        <v>349.2</v>
      </c>
      <c r="H117" s="19"/>
    </row>
    <row r="118" spans="1:8" ht="16.5" customHeight="1">
      <c r="A118" s="14"/>
      <c r="B118" s="1" t="s">
        <v>48</v>
      </c>
      <c r="C118" s="3" t="s">
        <v>49</v>
      </c>
      <c r="D118" s="25">
        <f>D119</f>
        <v>110</v>
      </c>
      <c r="E118" s="25">
        <f>E119</f>
        <v>384.1</v>
      </c>
      <c r="F118" s="26">
        <f>ROUND(E118/D118*100,1)</f>
        <v>349.2</v>
      </c>
      <c r="H118" s="19"/>
    </row>
    <row r="119" spans="1:8" ht="47.25">
      <c r="A119" s="11">
        <v>188</v>
      </c>
      <c r="B119" s="12" t="s">
        <v>88</v>
      </c>
      <c r="C119" s="13" t="s">
        <v>166</v>
      </c>
      <c r="D119" s="27">
        <v>110</v>
      </c>
      <c r="E119" s="27">
        <v>384.1</v>
      </c>
      <c r="F119" s="28">
        <f>ROUND(E119/D119*100,1)</f>
        <v>349.2</v>
      </c>
      <c r="H119" s="19"/>
    </row>
    <row r="120" spans="1:8" ht="48" customHeight="1">
      <c r="A120" s="14" t="s">
        <v>22</v>
      </c>
      <c r="B120" s="15"/>
      <c r="C120" s="16" t="s">
        <v>361</v>
      </c>
      <c r="D120" s="25">
        <f>D121</f>
        <v>1032.5999999999999</v>
      </c>
      <c r="E120" s="25">
        <f>E121</f>
        <v>1493</v>
      </c>
      <c r="F120" s="26">
        <f t="shared" si="5"/>
        <v>144.6</v>
      </c>
      <c r="H120" s="19"/>
    </row>
    <row r="121" spans="1:8" ht="16.5" customHeight="1">
      <c r="A121" s="14"/>
      <c r="B121" s="1" t="s">
        <v>48</v>
      </c>
      <c r="C121" s="3" t="s">
        <v>49</v>
      </c>
      <c r="D121" s="25">
        <f>D122+D123</f>
        <v>1032.5999999999999</v>
      </c>
      <c r="E121" s="25">
        <f>E122+E123</f>
        <v>1493</v>
      </c>
      <c r="F121" s="26">
        <f t="shared" si="5"/>
        <v>144.6</v>
      </c>
      <c r="H121" s="19"/>
    </row>
    <row r="122" spans="1:8" ht="47.25">
      <c r="A122" s="11" t="s">
        <v>22</v>
      </c>
      <c r="B122" s="12" t="s">
        <v>89</v>
      </c>
      <c r="C122" s="13" t="s">
        <v>168</v>
      </c>
      <c r="D122" s="27">
        <v>1032.5999999999999</v>
      </c>
      <c r="E122" s="27">
        <v>1492</v>
      </c>
      <c r="F122" s="28">
        <f t="shared" si="5"/>
        <v>144.5</v>
      </c>
      <c r="H122" s="19"/>
    </row>
    <row r="123" spans="1:8" ht="78.75">
      <c r="A123" s="11">
        <v>189</v>
      </c>
      <c r="B123" s="12" t="s">
        <v>294</v>
      </c>
      <c r="C123" s="13" t="s">
        <v>172</v>
      </c>
      <c r="D123" s="27">
        <v>0</v>
      </c>
      <c r="E123" s="27">
        <v>1</v>
      </c>
      <c r="F123" s="28"/>
      <c r="H123" s="19"/>
    </row>
    <row r="124" spans="1:8" ht="35.25" customHeight="1">
      <c r="A124" s="14" t="s">
        <v>23</v>
      </c>
      <c r="B124" s="15"/>
      <c r="C124" s="16" t="s">
        <v>251</v>
      </c>
      <c r="D124" s="25">
        <f>D125</f>
        <v>169.2</v>
      </c>
      <c r="E124" s="25">
        <f>E125</f>
        <v>190.7</v>
      </c>
      <c r="F124" s="26">
        <f t="shared" si="5"/>
        <v>112.7</v>
      </c>
      <c r="H124" s="19"/>
    </row>
    <row r="125" spans="1:8" ht="16.5" customHeight="1">
      <c r="A125" s="11"/>
      <c r="B125" s="1" t="s">
        <v>48</v>
      </c>
      <c r="C125" s="3" t="s">
        <v>49</v>
      </c>
      <c r="D125" s="25">
        <f>D126</f>
        <v>169.2</v>
      </c>
      <c r="E125" s="25">
        <f>E126</f>
        <v>190.7</v>
      </c>
      <c r="F125" s="26">
        <f t="shared" si="5"/>
        <v>112.7</v>
      </c>
      <c r="H125" s="19"/>
    </row>
    <row r="126" spans="1:8" ht="47.25">
      <c r="A126" s="11" t="s">
        <v>23</v>
      </c>
      <c r="B126" s="12" t="s">
        <v>90</v>
      </c>
      <c r="C126" s="13" t="s">
        <v>166</v>
      </c>
      <c r="D126" s="27">
        <v>169.2</v>
      </c>
      <c r="E126" s="27">
        <v>190.7</v>
      </c>
      <c r="F126" s="28">
        <f t="shared" si="5"/>
        <v>112.7</v>
      </c>
      <c r="H126" s="19"/>
    </row>
    <row r="127" spans="1:8" ht="47.25">
      <c r="A127" s="14" t="s">
        <v>24</v>
      </c>
      <c r="B127" s="15"/>
      <c r="C127" s="16" t="s">
        <v>198</v>
      </c>
      <c r="D127" s="25">
        <f>D128</f>
        <v>231.5</v>
      </c>
      <c r="E127" s="25">
        <f>E128</f>
        <v>257.5</v>
      </c>
      <c r="F127" s="26">
        <f t="shared" si="5"/>
        <v>111.2</v>
      </c>
      <c r="H127" s="19"/>
    </row>
    <row r="128" spans="1:8" ht="16.5" customHeight="1">
      <c r="A128" s="11"/>
      <c r="B128" s="1" t="s">
        <v>48</v>
      </c>
      <c r="C128" s="3" t="s">
        <v>49</v>
      </c>
      <c r="D128" s="25">
        <f>D129+D130+D131</f>
        <v>231.5</v>
      </c>
      <c r="E128" s="25">
        <f>E129+E130+E131</f>
        <v>257.5</v>
      </c>
      <c r="F128" s="26">
        <f t="shared" si="5"/>
        <v>111.2</v>
      </c>
      <c r="H128" s="19"/>
    </row>
    <row r="129" spans="1:8" ht="31.5">
      <c r="A129" s="11" t="s">
        <v>24</v>
      </c>
      <c r="B129" s="12" t="s">
        <v>91</v>
      </c>
      <c r="C129" s="13" t="s">
        <v>163</v>
      </c>
      <c r="D129" s="27">
        <v>221.5</v>
      </c>
      <c r="E129" s="27">
        <v>219.7</v>
      </c>
      <c r="F129" s="28">
        <f t="shared" si="5"/>
        <v>99.2</v>
      </c>
      <c r="H129" s="19"/>
    </row>
    <row r="130" spans="1:8" ht="80.25" customHeight="1">
      <c r="A130" s="11" t="s">
        <v>24</v>
      </c>
      <c r="B130" s="12" t="s">
        <v>92</v>
      </c>
      <c r="C130" s="13" t="s">
        <v>164</v>
      </c>
      <c r="D130" s="27">
        <v>0</v>
      </c>
      <c r="E130" s="27">
        <v>37.799999999999997</v>
      </c>
      <c r="F130" s="28"/>
      <c r="H130" s="19"/>
    </row>
    <row r="131" spans="1:8" ht="47.25">
      <c r="A131" s="11">
        <v>321</v>
      </c>
      <c r="B131" s="12" t="s">
        <v>295</v>
      </c>
      <c r="C131" s="13" t="s">
        <v>166</v>
      </c>
      <c r="D131" s="27">
        <v>10</v>
      </c>
      <c r="E131" s="27">
        <v>0</v>
      </c>
      <c r="F131" s="28">
        <f t="shared" si="5"/>
        <v>0</v>
      </c>
      <c r="H131" s="19"/>
    </row>
    <row r="132" spans="1:8" ht="31.5">
      <c r="A132" s="14" t="s">
        <v>25</v>
      </c>
      <c r="B132" s="15"/>
      <c r="C132" s="16" t="s">
        <v>252</v>
      </c>
      <c r="D132" s="25">
        <f>D133</f>
        <v>3500</v>
      </c>
      <c r="E132" s="25">
        <f>E133</f>
        <v>4295.1000000000004</v>
      </c>
      <c r="F132" s="26">
        <f t="shared" si="5"/>
        <v>122.7</v>
      </c>
      <c r="H132" s="19"/>
    </row>
    <row r="133" spans="1:8" ht="16.5" customHeight="1">
      <c r="A133" s="11"/>
      <c r="B133" s="1" t="s">
        <v>48</v>
      </c>
      <c r="C133" s="3" t="s">
        <v>49</v>
      </c>
      <c r="D133" s="25">
        <f>D134</f>
        <v>3500</v>
      </c>
      <c r="E133" s="25">
        <f>E134</f>
        <v>4295.1000000000004</v>
      </c>
      <c r="F133" s="26">
        <f t="shared" si="5"/>
        <v>122.7</v>
      </c>
      <c r="H133" s="19"/>
    </row>
    <row r="134" spans="1:8" ht="80.25" customHeight="1">
      <c r="A134" s="11" t="s">
        <v>25</v>
      </c>
      <c r="B134" s="12" t="s">
        <v>93</v>
      </c>
      <c r="C134" s="13" t="s">
        <v>164</v>
      </c>
      <c r="D134" s="27">
        <v>3500</v>
      </c>
      <c r="E134" s="27">
        <v>4295.1000000000004</v>
      </c>
      <c r="F134" s="28">
        <f t="shared" si="5"/>
        <v>122.7</v>
      </c>
      <c r="H134" s="19"/>
    </row>
    <row r="135" spans="1:8" ht="32.25" customHeight="1">
      <c r="A135" s="14" t="s">
        <v>26</v>
      </c>
      <c r="B135" s="15"/>
      <c r="C135" s="16" t="s">
        <v>255</v>
      </c>
      <c r="D135" s="25">
        <f>D136</f>
        <v>0</v>
      </c>
      <c r="E135" s="25">
        <f>E136</f>
        <v>2</v>
      </c>
      <c r="F135" s="26"/>
      <c r="H135" s="19"/>
    </row>
    <row r="136" spans="1:8" ht="16.5" customHeight="1">
      <c r="A136" s="11"/>
      <c r="B136" s="1" t="s">
        <v>48</v>
      </c>
      <c r="C136" s="3" t="s">
        <v>49</v>
      </c>
      <c r="D136" s="25">
        <f>D137</f>
        <v>0</v>
      </c>
      <c r="E136" s="25">
        <f>E137</f>
        <v>2</v>
      </c>
      <c r="F136" s="26"/>
      <c r="H136" s="19"/>
    </row>
    <row r="137" spans="1:8" ht="81.75" customHeight="1">
      <c r="A137" s="11" t="s">
        <v>26</v>
      </c>
      <c r="B137" s="12" t="s">
        <v>94</v>
      </c>
      <c r="C137" s="13" t="s">
        <v>172</v>
      </c>
      <c r="D137" s="27">
        <v>0</v>
      </c>
      <c r="E137" s="27">
        <v>2</v>
      </c>
      <c r="F137" s="28"/>
      <c r="H137" s="19"/>
    </row>
    <row r="138" spans="1:8">
      <c r="A138" s="14" t="s">
        <v>27</v>
      </c>
      <c r="B138" s="15"/>
      <c r="C138" s="16" t="s">
        <v>199</v>
      </c>
      <c r="D138" s="25">
        <f>D139</f>
        <v>500</v>
      </c>
      <c r="E138" s="25">
        <f>E139</f>
        <v>614.20000000000005</v>
      </c>
      <c r="F138" s="26">
        <f t="shared" si="5"/>
        <v>122.8</v>
      </c>
      <c r="H138" s="19"/>
    </row>
    <row r="139" spans="1:8" ht="16.5" customHeight="1">
      <c r="A139" s="11"/>
      <c r="B139" s="1" t="s">
        <v>48</v>
      </c>
      <c r="C139" s="3" t="s">
        <v>49</v>
      </c>
      <c r="D139" s="25">
        <f>D140</f>
        <v>500</v>
      </c>
      <c r="E139" s="25">
        <f>E140</f>
        <v>614.20000000000005</v>
      </c>
      <c r="F139" s="26">
        <f t="shared" si="5"/>
        <v>122.8</v>
      </c>
      <c r="H139" s="19"/>
    </row>
    <row r="140" spans="1:8" ht="47.25">
      <c r="A140" s="11" t="s">
        <v>27</v>
      </c>
      <c r="B140" s="12" t="s">
        <v>95</v>
      </c>
      <c r="C140" s="13" t="s">
        <v>166</v>
      </c>
      <c r="D140" s="27">
        <v>500</v>
      </c>
      <c r="E140" s="27">
        <v>614.20000000000005</v>
      </c>
      <c r="F140" s="28">
        <f t="shared" si="5"/>
        <v>122.8</v>
      </c>
      <c r="H140" s="19"/>
    </row>
    <row r="141" spans="1:8" ht="47.25">
      <c r="A141" s="14" t="s">
        <v>28</v>
      </c>
      <c r="B141" s="15"/>
      <c r="C141" s="16" t="s">
        <v>200</v>
      </c>
      <c r="D141" s="25">
        <f>D142</f>
        <v>5148.3999999999996</v>
      </c>
      <c r="E141" s="25">
        <f>E142</f>
        <v>7225.4</v>
      </c>
      <c r="F141" s="26">
        <f t="shared" si="5"/>
        <v>140.30000000000001</v>
      </c>
      <c r="H141" s="19"/>
    </row>
    <row r="142" spans="1:8" ht="16.5" customHeight="1">
      <c r="A142" s="11"/>
      <c r="B142" s="1" t="s">
        <v>48</v>
      </c>
      <c r="C142" s="3" t="s">
        <v>49</v>
      </c>
      <c r="D142" s="25">
        <f>D143+D144+D145</f>
        <v>5148.3999999999996</v>
      </c>
      <c r="E142" s="25">
        <f>E143+E144+E145</f>
        <v>7225.4</v>
      </c>
      <c r="F142" s="26">
        <f t="shared" si="5"/>
        <v>140.30000000000001</v>
      </c>
      <c r="H142" s="19"/>
    </row>
    <row r="143" spans="1:8" ht="47.25">
      <c r="A143" s="11" t="s">
        <v>28</v>
      </c>
      <c r="B143" s="12" t="s">
        <v>96</v>
      </c>
      <c r="C143" s="13" t="s">
        <v>201</v>
      </c>
      <c r="D143" s="27">
        <v>605.4</v>
      </c>
      <c r="E143" s="27">
        <v>657.1</v>
      </c>
      <c r="F143" s="28">
        <f t="shared" si="5"/>
        <v>108.5</v>
      </c>
      <c r="H143" s="19"/>
    </row>
    <row r="144" spans="1:8" ht="80.25" customHeight="1">
      <c r="A144" s="11" t="s">
        <v>28</v>
      </c>
      <c r="B144" s="12" t="s">
        <v>263</v>
      </c>
      <c r="C144" s="13" t="s">
        <v>164</v>
      </c>
      <c r="D144" s="27">
        <v>440</v>
      </c>
      <c r="E144" s="27">
        <v>440</v>
      </c>
      <c r="F144" s="28">
        <f t="shared" si="5"/>
        <v>100</v>
      </c>
      <c r="H144" s="19"/>
    </row>
    <row r="145" spans="1:8" ht="47.25">
      <c r="A145" s="11" t="s">
        <v>28</v>
      </c>
      <c r="B145" s="12" t="s">
        <v>97</v>
      </c>
      <c r="C145" s="13" t="s">
        <v>202</v>
      </c>
      <c r="D145" s="27">
        <v>4103</v>
      </c>
      <c r="E145" s="27">
        <v>6128.3</v>
      </c>
      <c r="F145" s="28">
        <f t="shared" si="5"/>
        <v>149.4</v>
      </c>
      <c r="H145" s="19"/>
    </row>
    <row r="146" spans="1:8" ht="47.25">
      <c r="A146" s="14" t="s">
        <v>29</v>
      </c>
      <c r="B146" s="15"/>
      <c r="C146" s="16" t="s">
        <v>203</v>
      </c>
      <c r="D146" s="25">
        <f>D147</f>
        <v>2800</v>
      </c>
      <c r="E146" s="25">
        <f>E147</f>
        <v>2335</v>
      </c>
      <c r="F146" s="26">
        <f t="shared" si="5"/>
        <v>83.4</v>
      </c>
      <c r="H146" s="19"/>
    </row>
    <row r="147" spans="1:8" ht="16.5" customHeight="1">
      <c r="A147" s="11"/>
      <c r="B147" s="1" t="s">
        <v>48</v>
      </c>
      <c r="C147" s="3" t="s">
        <v>49</v>
      </c>
      <c r="D147" s="25">
        <f>D148</f>
        <v>2800</v>
      </c>
      <c r="E147" s="25">
        <f>E148</f>
        <v>2335</v>
      </c>
      <c r="F147" s="26">
        <f t="shared" si="5"/>
        <v>83.4</v>
      </c>
      <c r="H147" s="19"/>
    </row>
    <row r="148" spans="1:8" ht="47.25">
      <c r="A148" s="11" t="s">
        <v>29</v>
      </c>
      <c r="B148" s="12" t="s">
        <v>98</v>
      </c>
      <c r="C148" s="13" t="s">
        <v>166</v>
      </c>
      <c r="D148" s="27">
        <v>2800</v>
      </c>
      <c r="E148" s="27">
        <v>2335</v>
      </c>
      <c r="F148" s="28">
        <f t="shared" si="5"/>
        <v>83.4</v>
      </c>
      <c r="H148" s="19"/>
    </row>
    <row r="149" spans="1:8" ht="31.5">
      <c r="A149" s="14" t="s">
        <v>30</v>
      </c>
      <c r="B149" s="15"/>
      <c r="C149" s="16" t="s">
        <v>253</v>
      </c>
      <c r="D149" s="25">
        <f>D150</f>
        <v>234.8</v>
      </c>
      <c r="E149" s="25">
        <f>E150</f>
        <v>187.6</v>
      </c>
      <c r="F149" s="26">
        <f t="shared" si="5"/>
        <v>79.900000000000006</v>
      </c>
      <c r="H149" s="19"/>
    </row>
    <row r="150" spans="1:8" ht="16.5" customHeight="1">
      <c r="A150" s="11"/>
      <c r="B150" s="1" t="s">
        <v>48</v>
      </c>
      <c r="C150" s="3" t="s">
        <v>49</v>
      </c>
      <c r="D150" s="25">
        <f>D151</f>
        <v>234.8</v>
      </c>
      <c r="E150" s="25">
        <f>E151</f>
        <v>187.6</v>
      </c>
      <c r="F150" s="26">
        <f t="shared" ref="F150:F218" si="7">ROUND(E150/D150*100,1)</f>
        <v>79.900000000000006</v>
      </c>
      <c r="H150" s="19"/>
    </row>
    <row r="151" spans="1:8" ht="47.25">
      <c r="A151" s="11" t="s">
        <v>30</v>
      </c>
      <c r="B151" s="12" t="s">
        <v>99</v>
      </c>
      <c r="C151" s="13" t="s">
        <v>168</v>
      </c>
      <c r="D151" s="27">
        <v>234.8</v>
      </c>
      <c r="E151" s="27">
        <v>187.6</v>
      </c>
      <c r="F151" s="28">
        <f t="shared" si="7"/>
        <v>79.900000000000006</v>
      </c>
      <c r="H151" s="19"/>
    </row>
    <row r="152" spans="1:8" ht="18.75" customHeight="1">
      <c r="A152" s="14" t="s">
        <v>31</v>
      </c>
      <c r="B152" s="15"/>
      <c r="C152" s="16" t="s">
        <v>204</v>
      </c>
      <c r="D152" s="25">
        <f>D153</f>
        <v>852.2</v>
      </c>
      <c r="E152" s="25">
        <f>E153</f>
        <v>813.3</v>
      </c>
      <c r="F152" s="26">
        <f t="shared" si="7"/>
        <v>95.4</v>
      </c>
      <c r="H152" s="19"/>
    </row>
    <row r="153" spans="1:8" ht="16.5" customHeight="1">
      <c r="A153" s="11"/>
      <c r="B153" s="1" t="s">
        <v>48</v>
      </c>
      <c r="C153" s="3" t="s">
        <v>49</v>
      </c>
      <c r="D153" s="25">
        <f>D154</f>
        <v>852.2</v>
      </c>
      <c r="E153" s="25">
        <f>E154</f>
        <v>813.3</v>
      </c>
      <c r="F153" s="26">
        <f t="shared" si="7"/>
        <v>95.4</v>
      </c>
      <c r="H153" s="19"/>
    </row>
    <row r="154" spans="1:8" ht="47.25">
      <c r="A154" s="11" t="s">
        <v>31</v>
      </c>
      <c r="B154" s="12" t="s">
        <v>100</v>
      </c>
      <c r="C154" s="13" t="s">
        <v>166</v>
      </c>
      <c r="D154" s="27">
        <v>852.2</v>
      </c>
      <c r="E154" s="27">
        <v>813.3</v>
      </c>
      <c r="F154" s="28">
        <f t="shared" si="7"/>
        <v>95.4</v>
      </c>
      <c r="H154" s="19"/>
    </row>
    <row r="155" spans="1:8" ht="31.5">
      <c r="A155" s="14" t="s">
        <v>32</v>
      </c>
      <c r="B155" s="15"/>
      <c r="C155" s="16" t="s">
        <v>205</v>
      </c>
      <c r="D155" s="25">
        <f>D156</f>
        <v>194</v>
      </c>
      <c r="E155" s="25">
        <f>E156</f>
        <v>214</v>
      </c>
      <c r="F155" s="26">
        <f t="shared" si="7"/>
        <v>110.3</v>
      </c>
      <c r="H155" s="19"/>
    </row>
    <row r="156" spans="1:8" ht="16.5" customHeight="1">
      <c r="A156" s="11"/>
      <c r="B156" s="1" t="s">
        <v>48</v>
      </c>
      <c r="C156" s="3" t="s">
        <v>49</v>
      </c>
      <c r="D156" s="25">
        <f>D157</f>
        <v>194</v>
      </c>
      <c r="E156" s="25">
        <f>E157</f>
        <v>214</v>
      </c>
      <c r="F156" s="26">
        <f t="shared" si="7"/>
        <v>110.3</v>
      </c>
      <c r="H156" s="19"/>
    </row>
    <row r="157" spans="1:8" ht="81" customHeight="1">
      <c r="A157" s="11" t="s">
        <v>32</v>
      </c>
      <c r="B157" s="12" t="s">
        <v>101</v>
      </c>
      <c r="C157" s="13" t="s">
        <v>276</v>
      </c>
      <c r="D157" s="27">
        <v>194</v>
      </c>
      <c r="E157" s="27">
        <v>214</v>
      </c>
      <c r="F157" s="28">
        <f t="shared" si="7"/>
        <v>110.3</v>
      </c>
      <c r="H157" s="19"/>
    </row>
    <row r="158" spans="1:8" ht="32.25" customHeight="1">
      <c r="A158" s="14" t="s">
        <v>33</v>
      </c>
      <c r="B158" s="15"/>
      <c r="C158" s="16" t="s">
        <v>206</v>
      </c>
      <c r="D158" s="25">
        <f>D159</f>
        <v>4890.8</v>
      </c>
      <c r="E158" s="25">
        <f>E159</f>
        <v>5802.9</v>
      </c>
      <c r="F158" s="26">
        <f t="shared" si="7"/>
        <v>118.6</v>
      </c>
      <c r="H158" s="19"/>
    </row>
    <row r="159" spans="1:8" ht="16.5" customHeight="1">
      <c r="A159" s="11"/>
      <c r="B159" s="1" t="s">
        <v>48</v>
      </c>
      <c r="C159" s="3" t="s">
        <v>49</v>
      </c>
      <c r="D159" s="25">
        <f>D160</f>
        <v>4890.8</v>
      </c>
      <c r="E159" s="25">
        <f>E160</f>
        <v>5802.9</v>
      </c>
      <c r="F159" s="26">
        <f t="shared" si="7"/>
        <v>118.6</v>
      </c>
      <c r="H159" s="19"/>
    </row>
    <row r="160" spans="1:8" ht="79.5" customHeight="1">
      <c r="A160" s="11" t="s">
        <v>33</v>
      </c>
      <c r="B160" s="12" t="s">
        <v>102</v>
      </c>
      <c r="C160" s="13" t="s">
        <v>195</v>
      </c>
      <c r="D160" s="27">
        <v>4890.8</v>
      </c>
      <c r="E160" s="27">
        <v>5802.9</v>
      </c>
      <c r="F160" s="28">
        <f t="shared" si="7"/>
        <v>118.6</v>
      </c>
      <c r="H160" s="19"/>
    </row>
    <row r="161" spans="1:8" ht="31.5">
      <c r="A161" s="14" t="s">
        <v>34</v>
      </c>
      <c r="B161" s="15"/>
      <c r="C161" s="16" t="s">
        <v>207</v>
      </c>
      <c r="D161" s="25">
        <f>D162</f>
        <v>8300</v>
      </c>
      <c r="E161" s="25">
        <f>E162</f>
        <v>7628</v>
      </c>
      <c r="F161" s="26">
        <f t="shared" si="7"/>
        <v>91.9</v>
      </c>
      <c r="H161" s="19"/>
    </row>
    <row r="162" spans="1:8" ht="16.5" customHeight="1">
      <c r="A162" s="11"/>
      <c r="B162" s="1" t="s">
        <v>48</v>
      </c>
      <c r="C162" s="3" t="s">
        <v>49</v>
      </c>
      <c r="D162" s="25">
        <f>D163</f>
        <v>8300</v>
      </c>
      <c r="E162" s="25">
        <f>E163</f>
        <v>7628</v>
      </c>
      <c r="F162" s="26">
        <f t="shared" si="7"/>
        <v>91.9</v>
      </c>
      <c r="H162" s="19"/>
    </row>
    <row r="163" spans="1:8" ht="47.25">
      <c r="A163" s="11" t="s">
        <v>34</v>
      </c>
      <c r="B163" s="12" t="s">
        <v>103</v>
      </c>
      <c r="C163" s="13" t="s">
        <v>166</v>
      </c>
      <c r="D163" s="27">
        <v>8300</v>
      </c>
      <c r="E163" s="27">
        <v>7628</v>
      </c>
      <c r="F163" s="28">
        <f t="shared" si="7"/>
        <v>91.9</v>
      </c>
      <c r="H163" s="19"/>
    </row>
    <row r="164" spans="1:8" ht="31.5">
      <c r="A164" s="14" t="s">
        <v>35</v>
      </c>
      <c r="B164" s="15"/>
      <c r="C164" s="16" t="s">
        <v>208</v>
      </c>
      <c r="D164" s="25">
        <f>D165+D179</f>
        <v>833798.10000000009</v>
      </c>
      <c r="E164" s="25">
        <f>E165+E179</f>
        <v>773611.2</v>
      </c>
      <c r="F164" s="26">
        <f t="shared" si="7"/>
        <v>92.8</v>
      </c>
      <c r="H164" s="19"/>
    </row>
    <row r="165" spans="1:8" ht="16.5" customHeight="1">
      <c r="A165" s="11"/>
      <c r="B165" s="1" t="s">
        <v>48</v>
      </c>
      <c r="C165" s="3" t="s">
        <v>49</v>
      </c>
      <c r="D165" s="25">
        <f>D166+D167+D168+D169+D170+D171+D172+D173+D174+D175+D176+D177+D178</f>
        <v>502757.9</v>
      </c>
      <c r="E165" s="25">
        <f>E166+E167+E168+E169+E170+E171+E172+E173+E174+E175+E176+E177+E178</f>
        <v>489571.00000000006</v>
      </c>
      <c r="F165" s="26">
        <f t="shared" si="7"/>
        <v>97.4</v>
      </c>
      <c r="H165" s="19"/>
    </row>
    <row r="166" spans="1:8" ht="63.75" customHeight="1">
      <c r="A166" s="11" t="s">
        <v>35</v>
      </c>
      <c r="B166" s="12" t="s">
        <v>104</v>
      </c>
      <c r="C166" s="13" t="s">
        <v>209</v>
      </c>
      <c r="D166" s="27">
        <v>4912.3999999999996</v>
      </c>
      <c r="E166" s="27">
        <v>4912.3999999999996</v>
      </c>
      <c r="F166" s="28">
        <f t="shared" si="7"/>
        <v>100</v>
      </c>
      <c r="H166" s="19"/>
    </row>
    <row r="167" spans="1:8" ht="96.75" customHeight="1">
      <c r="A167" s="11" t="s">
        <v>35</v>
      </c>
      <c r="B167" s="12" t="s">
        <v>105</v>
      </c>
      <c r="C167" s="13" t="s">
        <v>210</v>
      </c>
      <c r="D167" s="27">
        <v>330510.90000000002</v>
      </c>
      <c r="E167" s="27">
        <v>311324.59999999998</v>
      </c>
      <c r="F167" s="28">
        <f t="shared" si="7"/>
        <v>94.2</v>
      </c>
      <c r="H167" s="19"/>
    </row>
    <row r="168" spans="1:8" ht="96" customHeight="1">
      <c r="A168" s="11" t="s">
        <v>35</v>
      </c>
      <c r="B168" s="12" t="s">
        <v>106</v>
      </c>
      <c r="C168" s="13" t="s">
        <v>211</v>
      </c>
      <c r="D168" s="27">
        <v>31902.6</v>
      </c>
      <c r="E168" s="27">
        <v>26327.200000000001</v>
      </c>
      <c r="F168" s="28">
        <f t="shared" si="7"/>
        <v>82.5</v>
      </c>
      <c r="H168" s="19"/>
    </row>
    <row r="169" spans="1:8" ht="47.25">
      <c r="A169" s="11" t="s">
        <v>35</v>
      </c>
      <c r="B169" s="12" t="s">
        <v>107</v>
      </c>
      <c r="C169" s="13" t="s">
        <v>212</v>
      </c>
      <c r="D169" s="27">
        <v>35800</v>
      </c>
      <c r="E169" s="27">
        <v>38312.400000000001</v>
      </c>
      <c r="F169" s="28">
        <f t="shared" si="7"/>
        <v>107</v>
      </c>
      <c r="H169" s="19"/>
    </row>
    <row r="170" spans="1:8" ht="66.75" customHeight="1">
      <c r="A170" s="11" t="s">
        <v>35</v>
      </c>
      <c r="B170" s="12" t="s">
        <v>108</v>
      </c>
      <c r="C170" s="13" t="s">
        <v>213</v>
      </c>
      <c r="D170" s="27">
        <v>11</v>
      </c>
      <c r="E170" s="27">
        <v>0</v>
      </c>
      <c r="F170" s="28">
        <f t="shared" si="7"/>
        <v>0</v>
      </c>
      <c r="H170" s="19"/>
    </row>
    <row r="171" spans="1:8" ht="31.5">
      <c r="A171" s="11" t="s">
        <v>35</v>
      </c>
      <c r="B171" s="12" t="s">
        <v>109</v>
      </c>
      <c r="C171" s="13" t="s">
        <v>214</v>
      </c>
      <c r="D171" s="27">
        <v>396.5</v>
      </c>
      <c r="E171" s="27">
        <v>748.8</v>
      </c>
      <c r="F171" s="28">
        <f t="shared" si="7"/>
        <v>188.9</v>
      </c>
      <c r="H171" s="19"/>
    </row>
    <row r="172" spans="1:8" ht="31.5">
      <c r="A172" s="11" t="s">
        <v>35</v>
      </c>
      <c r="B172" s="12" t="s">
        <v>110</v>
      </c>
      <c r="C172" s="13" t="s">
        <v>215</v>
      </c>
      <c r="D172" s="27">
        <v>1667</v>
      </c>
      <c r="E172" s="27">
        <v>1667</v>
      </c>
      <c r="F172" s="28">
        <f t="shared" si="7"/>
        <v>100</v>
      </c>
      <c r="H172" s="19"/>
    </row>
    <row r="173" spans="1:8" ht="126">
      <c r="A173" s="11" t="s">
        <v>35</v>
      </c>
      <c r="B173" s="12" t="s">
        <v>111</v>
      </c>
      <c r="C173" s="13" t="s">
        <v>216</v>
      </c>
      <c r="D173" s="27">
        <v>20000</v>
      </c>
      <c r="E173" s="27">
        <v>21518.6</v>
      </c>
      <c r="F173" s="28">
        <f t="shared" si="7"/>
        <v>107.6</v>
      </c>
      <c r="H173" s="19"/>
    </row>
    <row r="174" spans="1:8" ht="63">
      <c r="A174" s="11" t="s">
        <v>35</v>
      </c>
      <c r="B174" s="12" t="s">
        <v>112</v>
      </c>
      <c r="C174" s="13" t="s">
        <v>217</v>
      </c>
      <c r="D174" s="27">
        <v>74180</v>
      </c>
      <c r="E174" s="27">
        <v>81574</v>
      </c>
      <c r="F174" s="28">
        <f t="shared" si="7"/>
        <v>110</v>
      </c>
      <c r="H174" s="19"/>
    </row>
    <row r="175" spans="1:8" ht="66" customHeight="1">
      <c r="A175" s="11" t="s">
        <v>35</v>
      </c>
      <c r="B175" s="12" t="s">
        <v>113</v>
      </c>
      <c r="C175" s="13" t="s">
        <v>218</v>
      </c>
      <c r="D175" s="27">
        <v>820</v>
      </c>
      <c r="E175" s="27">
        <v>820</v>
      </c>
      <c r="F175" s="28">
        <f t="shared" si="7"/>
        <v>100</v>
      </c>
      <c r="H175" s="19"/>
    </row>
    <row r="176" spans="1:8" ht="47.25">
      <c r="A176" s="11" t="s">
        <v>35</v>
      </c>
      <c r="B176" s="12" t="s">
        <v>114</v>
      </c>
      <c r="C176" s="13" t="s">
        <v>166</v>
      </c>
      <c r="D176" s="27">
        <v>2249.1</v>
      </c>
      <c r="E176" s="27">
        <v>2317.9</v>
      </c>
      <c r="F176" s="27">
        <f t="shared" si="7"/>
        <v>103.1</v>
      </c>
      <c r="H176" s="19"/>
    </row>
    <row r="177" spans="1:8" ht="31.5">
      <c r="A177" s="11" t="s">
        <v>35</v>
      </c>
      <c r="B177" s="12" t="s">
        <v>115</v>
      </c>
      <c r="C177" s="13" t="s">
        <v>219</v>
      </c>
      <c r="D177" s="27">
        <v>0</v>
      </c>
      <c r="E177" s="27">
        <v>-51.8</v>
      </c>
      <c r="F177" s="28"/>
      <c r="H177" s="19"/>
    </row>
    <row r="178" spans="1:8" ht="31.5">
      <c r="A178" s="11" t="s">
        <v>35</v>
      </c>
      <c r="B178" s="12" t="s">
        <v>116</v>
      </c>
      <c r="C178" s="13" t="s">
        <v>220</v>
      </c>
      <c r="D178" s="27">
        <v>308.39999999999998</v>
      </c>
      <c r="E178" s="27">
        <v>99.9</v>
      </c>
      <c r="F178" s="28">
        <f t="shared" si="7"/>
        <v>32.4</v>
      </c>
      <c r="H178" s="19"/>
    </row>
    <row r="179" spans="1:8">
      <c r="A179" s="11"/>
      <c r="B179" s="2" t="s">
        <v>149</v>
      </c>
      <c r="C179" s="3" t="s">
        <v>150</v>
      </c>
      <c r="D179" s="25">
        <f>D180+D181+D182</f>
        <v>331040.2</v>
      </c>
      <c r="E179" s="25">
        <f>E180+E181+E182</f>
        <v>284040.19999999995</v>
      </c>
      <c r="F179" s="26">
        <f t="shared" si="7"/>
        <v>85.8</v>
      </c>
      <c r="H179" s="19"/>
    </row>
    <row r="180" spans="1:8" ht="157.5">
      <c r="A180" s="11">
        <v>905</v>
      </c>
      <c r="B180" s="22" t="s">
        <v>296</v>
      </c>
      <c r="C180" s="21" t="s">
        <v>352</v>
      </c>
      <c r="D180" s="27">
        <v>260587.5</v>
      </c>
      <c r="E180" s="27">
        <v>242589.8</v>
      </c>
      <c r="F180" s="28">
        <f>ROUND(E180/D180*100,1)</f>
        <v>93.1</v>
      </c>
      <c r="H180" s="19"/>
    </row>
    <row r="181" spans="1:8" ht="111" customHeight="1">
      <c r="A181" s="11" t="s">
        <v>35</v>
      </c>
      <c r="B181" s="12" t="s">
        <v>297</v>
      </c>
      <c r="C181" s="13" t="s">
        <v>265</v>
      </c>
      <c r="D181" s="27">
        <v>8368.7999999999993</v>
      </c>
      <c r="E181" s="27">
        <v>7790.8</v>
      </c>
      <c r="F181" s="28">
        <f>ROUND(E181/D181*100,1)</f>
        <v>93.1</v>
      </c>
      <c r="H181" s="19"/>
    </row>
    <row r="182" spans="1:8" ht="78" customHeight="1">
      <c r="A182" s="11" t="s">
        <v>35</v>
      </c>
      <c r="B182" s="12" t="s">
        <v>298</v>
      </c>
      <c r="C182" s="13" t="s">
        <v>249</v>
      </c>
      <c r="D182" s="27">
        <v>62083.9</v>
      </c>
      <c r="E182" s="27">
        <v>33659.599999999999</v>
      </c>
      <c r="F182" s="28">
        <f t="shared" si="7"/>
        <v>54.2</v>
      </c>
      <c r="H182" s="19"/>
    </row>
    <row r="183" spans="1:8">
      <c r="A183" s="14" t="s">
        <v>36</v>
      </c>
      <c r="B183" s="15"/>
      <c r="C183" s="16" t="s">
        <v>222</v>
      </c>
      <c r="D183" s="25">
        <f>D184+D186</f>
        <v>2.5999999999999996</v>
      </c>
      <c r="E183" s="25">
        <f>E184+E186</f>
        <v>2.5999999999999996</v>
      </c>
      <c r="F183" s="26">
        <f t="shared" si="7"/>
        <v>100</v>
      </c>
      <c r="H183" s="19"/>
    </row>
    <row r="184" spans="1:8" ht="16.5" customHeight="1">
      <c r="A184" s="11"/>
      <c r="B184" s="1" t="s">
        <v>48</v>
      </c>
      <c r="C184" s="3" t="s">
        <v>49</v>
      </c>
      <c r="D184" s="25">
        <f>D185</f>
        <v>0.3</v>
      </c>
      <c r="E184" s="25">
        <f>E185</f>
        <v>0.3</v>
      </c>
      <c r="F184" s="26">
        <f t="shared" si="7"/>
        <v>100</v>
      </c>
      <c r="H184" s="19"/>
    </row>
    <row r="185" spans="1:8" ht="31.5">
      <c r="A185" s="11" t="s">
        <v>36</v>
      </c>
      <c r="B185" s="12" t="s">
        <v>318</v>
      </c>
      <c r="C185" s="13" t="s">
        <v>220</v>
      </c>
      <c r="D185" s="27">
        <v>0.3</v>
      </c>
      <c r="E185" s="27">
        <v>0.3</v>
      </c>
      <c r="F185" s="28">
        <f t="shared" si="7"/>
        <v>100</v>
      </c>
      <c r="H185" s="19"/>
    </row>
    <row r="186" spans="1:8">
      <c r="A186" s="11"/>
      <c r="B186" s="2" t="s">
        <v>149</v>
      </c>
      <c r="C186" s="3" t="s">
        <v>150</v>
      </c>
      <c r="D186" s="25">
        <f>D187</f>
        <v>2.2999999999999998</v>
      </c>
      <c r="E186" s="25">
        <f>E187</f>
        <v>2.2999999999999998</v>
      </c>
      <c r="F186" s="26">
        <f t="shared" si="7"/>
        <v>100</v>
      </c>
      <c r="H186" s="19"/>
    </row>
    <row r="187" spans="1:8" ht="17.25" customHeight="1">
      <c r="A187" s="11" t="s">
        <v>36</v>
      </c>
      <c r="B187" s="12" t="s">
        <v>299</v>
      </c>
      <c r="C187" s="13" t="s">
        <v>223</v>
      </c>
      <c r="D187" s="27">
        <v>2.2999999999999998</v>
      </c>
      <c r="E187" s="27">
        <v>2.2999999999999998</v>
      </c>
      <c r="F187" s="28">
        <f t="shared" si="7"/>
        <v>100</v>
      </c>
      <c r="H187" s="19"/>
    </row>
    <row r="188" spans="1:8">
      <c r="A188" s="14" t="s">
        <v>37</v>
      </c>
      <c r="B188" s="15"/>
      <c r="C188" s="16" t="s">
        <v>224</v>
      </c>
      <c r="D188" s="25">
        <f>D189+D194</f>
        <v>54661.100000000006</v>
      </c>
      <c r="E188" s="25">
        <f>E189+E194</f>
        <v>51495.6</v>
      </c>
      <c r="F188" s="26">
        <f t="shared" si="7"/>
        <v>94.2</v>
      </c>
      <c r="H188" s="19"/>
    </row>
    <row r="189" spans="1:8" ht="16.5" customHeight="1">
      <c r="A189" s="11"/>
      <c r="B189" s="1" t="s">
        <v>48</v>
      </c>
      <c r="C189" s="3" t="s">
        <v>49</v>
      </c>
      <c r="D189" s="25">
        <f>D190+D191+D192+D193</f>
        <v>16095.4</v>
      </c>
      <c r="E189" s="25">
        <f>E190+E191+E192+E193</f>
        <v>19114</v>
      </c>
      <c r="F189" s="26">
        <f t="shared" si="7"/>
        <v>118.8</v>
      </c>
      <c r="H189" s="19"/>
    </row>
    <row r="190" spans="1:8" ht="31.5">
      <c r="A190" s="11" t="s">
        <v>37</v>
      </c>
      <c r="B190" s="12" t="s">
        <v>117</v>
      </c>
      <c r="C190" s="13" t="s">
        <v>214</v>
      </c>
      <c r="D190" s="27">
        <v>985</v>
      </c>
      <c r="E190" s="27">
        <v>865.4</v>
      </c>
      <c r="F190" s="28">
        <f t="shared" si="7"/>
        <v>87.9</v>
      </c>
      <c r="H190" s="19"/>
    </row>
    <row r="191" spans="1:8" ht="81" customHeight="1">
      <c r="A191" s="11">
        <v>951</v>
      </c>
      <c r="B191" s="12" t="s">
        <v>350</v>
      </c>
      <c r="C191" s="13" t="s">
        <v>276</v>
      </c>
      <c r="D191" s="27">
        <v>0.3</v>
      </c>
      <c r="E191" s="27">
        <v>0.3</v>
      </c>
      <c r="F191" s="28"/>
      <c r="H191" s="19"/>
    </row>
    <row r="192" spans="1:8" ht="47.25">
      <c r="A192" s="11" t="s">
        <v>37</v>
      </c>
      <c r="B192" s="12" t="s">
        <v>118</v>
      </c>
      <c r="C192" s="13" t="s">
        <v>166</v>
      </c>
      <c r="D192" s="27">
        <v>15024.1</v>
      </c>
      <c r="E192" s="27">
        <v>18162.599999999999</v>
      </c>
      <c r="F192" s="28">
        <f t="shared" si="7"/>
        <v>120.9</v>
      </c>
      <c r="H192" s="19"/>
    </row>
    <row r="193" spans="1:8" ht="31.5">
      <c r="A193" s="11" t="s">
        <v>37</v>
      </c>
      <c r="B193" s="12" t="s">
        <v>119</v>
      </c>
      <c r="C193" s="13" t="s">
        <v>220</v>
      </c>
      <c r="D193" s="27">
        <v>86</v>
      </c>
      <c r="E193" s="27">
        <v>85.7</v>
      </c>
      <c r="F193" s="28">
        <f t="shared" si="7"/>
        <v>99.7</v>
      </c>
      <c r="H193" s="19"/>
    </row>
    <row r="194" spans="1:8">
      <c r="A194" s="11"/>
      <c r="B194" s="2" t="s">
        <v>149</v>
      </c>
      <c r="C194" s="3" t="s">
        <v>150</v>
      </c>
      <c r="D194" s="25">
        <f>D195+D196+D197+D198</f>
        <v>38565.700000000004</v>
      </c>
      <c r="E194" s="25">
        <f>E195+E196+E197+E198</f>
        <v>32381.599999999999</v>
      </c>
      <c r="F194" s="26">
        <f t="shared" si="7"/>
        <v>84</v>
      </c>
      <c r="H194" s="19"/>
    </row>
    <row r="195" spans="1:8" ht="48.75" customHeight="1">
      <c r="A195" s="11">
        <v>951</v>
      </c>
      <c r="B195" s="22" t="s">
        <v>319</v>
      </c>
      <c r="C195" s="13" t="s">
        <v>372</v>
      </c>
      <c r="D195" s="27">
        <v>15867.6</v>
      </c>
      <c r="E195" s="27">
        <v>15433.8</v>
      </c>
      <c r="F195" s="28">
        <f t="shared" si="7"/>
        <v>97.3</v>
      </c>
      <c r="H195" s="19"/>
    </row>
    <row r="196" spans="1:8" ht="78.75">
      <c r="A196" s="11" t="s">
        <v>37</v>
      </c>
      <c r="B196" s="12" t="s">
        <v>300</v>
      </c>
      <c r="C196" s="13" t="s">
        <v>266</v>
      </c>
      <c r="D196" s="27">
        <v>65.2</v>
      </c>
      <c r="E196" s="27">
        <v>0</v>
      </c>
      <c r="F196" s="28">
        <f t="shared" si="7"/>
        <v>0</v>
      </c>
      <c r="H196" s="19"/>
    </row>
    <row r="197" spans="1:8" ht="48.75" customHeight="1">
      <c r="A197" s="11" t="s">
        <v>37</v>
      </c>
      <c r="B197" s="12" t="s">
        <v>301</v>
      </c>
      <c r="C197" s="13" t="s">
        <v>275</v>
      </c>
      <c r="D197" s="27">
        <v>22632.9</v>
      </c>
      <c r="E197" s="27">
        <v>16604.8</v>
      </c>
      <c r="F197" s="28">
        <f t="shared" si="7"/>
        <v>73.400000000000006</v>
      </c>
      <c r="H197" s="19"/>
    </row>
    <row r="198" spans="1:8" ht="48.75" customHeight="1">
      <c r="A198" s="11" t="s">
        <v>37</v>
      </c>
      <c r="B198" s="12" t="s">
        <v>363</v>
      </c>
      <c r="C198" s="13" t="s">
        <v>225</v>
      </c>
      <c r="D198" s="27">
        <v>0</v>
      </c>
      <c r="E198" s="27">
        <v>343</v>
      </c>
      <c r="F198" s="28"/>
      <c r="H198" s="19"/>
    </row>
    <row r="199" spans="1:8" ht="63">
      <c r="A199" s="14" t="s">
        <v>38</v>
      </c>
      <c r="B199" s="15"/>
      <c r="C199" s="16" t="s">
        <v>226</v>
      </c>
      <c r="D199" s="25">
        <f>D200+D202</f>
        <v>15841.4</v>
      </c>
      <c r="E199" s="25">
        <f>E200+E202</f>
        <v>15834.5</v>
      </c>
      <c r="F199" s="26">
        <f t="shared" si="7"/>
        <v>100</v>
      </c>
      <c r="H199" s="19"/>
    </row>
    <row r="200" spans="1:8" ht="16.5" customHeight="1">
      <c r="A200" s="11"/>
      <c r="B200" s="1" t="s">
        <v>48</v>
      </c>
      <c r="C200" s="3" t="s">
        <v>49</v>
      </c>
      <c r="D200" s="25">
        <f>D201</f>
        <v>0</v>
      </c>
      <c r="E200" s="25">
        <f>E201</f>
        <v>10.5</v>
      </c>
      <c r="F200" s="26"/>
      <c r="H200" s="19"/>
    </row>
    <row r="201" spans="1:8" ht="31.5">
      <c r="A201" s="11" t="s">
        <v>38</v>
      </c>
      <c r="B201" s="12" t="s">
        <v>120</v>
      </c>
      <c r="C201" s="13" t="s">
        <v>214</v>
      </c>
      <c r="D201" s="27">
        <v>0</v>
      </c>
      <c r="E201" s="27">
        <v>10.5</v>
      </c>
      <c r="F201" s="28"/>
      <c r="H201" s="19"/>
    </row>
    <row r="202" spans="1:8">
      <c r="A202" s="11"/>
      <c r="B202" s="2" t="s">
        <v>149</v>
      </c>
      <c r="C202" s="3" t="s">
        <v>150</v>
      </c>
      <c r="D202" s="25">
        <f>D203+D204+D205</f>
        <v>15841.4</v>
      </c>
      <c r="E202" s="25">
        <f>E203+E204+E205</f>
        <v>15824</v>
      </c>
      <c r="F202" s="26">
        <f t="shared" si="7"/>
        <v>99.9</v>
      </c>
      <c r="H202" s="19"/>
    </row>
    <row r="203" spans="1:8" ht="48.75" customHeight="1">
      <c r="A203" s="11">
        <v>953</v>
      </c>
      <c r="B203" s="22" t="s">
        <v>320</v>
      </c>
      <c r="C203" s="13" t="s">
        <v>372</v>
      </c>
      <c r="D203" s="27">
        <v>3759.1</v>
      </c>
      <c r="E203" s="27">
        <v>3748</v>
      </c>
      <c r="F203" s="28">
        <f t="shared" ref="F203:F204" si="8">ROUND(E203/D203*100,1)</f>
        <v>99.7</v>
      </c>
      <c r="H203" s="19"/>
    </row>
    <row r="204" spans="1:8" ht="47.25">
      <c r="A204" s="11" t="s">
        <v>38</v>
      </c>
      <c r="B204" s="12" t="s">
        <v>364</v>
      </c>
      <c r="C204" s="13" t="s">
        <v>227</v>
      </c>
      <c r="D204" s="27">
        <v>12082.3</v>
      </c>
      <c r="E204" s="27">
        <v>12086.5</v>
      </c>
      <c r="F204" s="28">
        <f t="shared" si="8"/>
        <v>100</v>
      </c>
      <c r="H204" s="19"/>
    </row>
    <row r="205" spans="1:8" ht="63">
      <c r="A205" s="11" t="s">
        <v>38</v>
      </c>
      <c r="B205" s="12" t="s">
        <v>302</v>
      </c>
      <c r="C205" s="13" t="s">
        <v>221</v>
      </c>
      <c r="D205" s="27">
        <v>0</v>
      </c>
      <c r="E205" s="27">
        <v>-10.5</v>
      </c>
      <c r="F205" s="28"/>
      <c r="H205" s="19"/>
    </row>
    <row r="206" spans="1:8" ht="31.5">
      <c r="A206" s="14" t="s">
        <v>39</v>
      </c>
      <c r="B206" s="15"/>
      <c r="C206" s="16" t="s">
        <v>228</v>
      </c>
      <c r="D206" s="25">
        <f>D207+D210</f>
        <v>10122.799999999999</v>
      </c>
      <c r="E206" s="25">
        <f>E207+E210</f>
        <v>10384.1</v>
      </c>
      <c r="F206" s="26">
        <f t="shared" si="7"/>
        <v>102.6</v>
      </c>
      <c r="H206" s="19"/>
    </row>
    <row r="207" spans="1:8" ht="16.5" customHeight="1">
      <c r="A207" s="11"/>
      <c r="B207" s="1" t="s">
        <v>48</v>
      </c>
      <c r="C207" s="3" t="s">
        <v>49</v>
      </c>
      <c r="D207" s="25">
        <f>D208+D209</f>
        <v>0</v>
      </c>
      <c r="E207" s="25">
        <f>E208+E209</f>
        <v>159.69999999999999</v>
      </c>
      <c r="F207" s="26"/>
      <c r="H207" s="19"/>
    </row>
    <row r="208" spans="1:8" ht="31.5">
      <c r="A208" s="11" t="s">
        <v>39</v>
      </c>
      <c r="B208" s="12" t="s">
        <v>121</v>
      </c>
      <c r="C208" s="13" t="s">
        <v>214</v>
      </c>
      <c r="D208" s="27">
        <v>0</v>
      </c>
      <c r="E208" s="27">
        <v>5.5</v>
      </c>
      <c r="F208" s="28"/>
      <c r="H208" s="19"/>
    </row>
    <row r="209" spans="1:8" ht="47.25">
      <c r="A209" s="11">
        <v>954</v>
      </c>
      <c r="B209" s="12" t="s">
        <v>321</v>
      </c>
      <c r="C209" s="13" t="s">
        <v>166</v>
      </c>
      <c r="D209" s="27">
        <v>0</v>
      </c>
      <c r="E209" s="27">
        <v>154.19999999999999</v>
      </c>
      <c r="F209" s="28"/>
      <c r="H209" s="19"/>
    </row>
    <row r="210" spans="1:8">
      <c r="A210" s="11"/>
      <c r="B210" s="2" t="s">
        <v>149</v>
      </c>
      <c r="C210" s="3" t="s">
        <v>150</v>
      </c>
      <c r="D210" s="25">
        <f>D211+D212+D213+D214</f>
        <v>10122.799999999999</v>
      </c>
      <c r="E210" s="25">
        <f>E211+E212+E213+E214</f>
        <v>10224.4</v>
      </c>
      <c r="F210" s="26">
        <f t="shared" si="7"/>
        <v>101</v>
      </c>
      <c r="H210" s="19"/>
    </row>
    <row r="211" spans="1:8" ht="31.5">
      <c r="A211" s="11" t="s">
        <v>39</v>
      </c>
      <c r="B211" s="12" t="s">
        <v>303</v>
      </c>
      <c r="C211" s="13" t="s">
        <v>229</v>
      </c>
      <c r="D211" s="27">
        <v>122.8</v>
      </c>
      <c r="E211" s="27">
        <v>122.8</v>
      </c>
      <c r="F211" s="28">
        <f t="shared" si="7"/>
        <v>100</v>
      </c>
      <c r="H211" s="19"/>
    </row>
    <row r="212" spans="1:8" ht="47.25">
      <c r="A212" s="11">
        <v>954</v>
      </c>
      <c r="B212" s="12" t="s">
        <v>322</v>
      </c>
      <c r="C212" s="13" t="s">
        <v>359</v>
      </c>
      <c r="D212" s="27">
        <v>10000</v>
      </c>
      <c r="E212" s="27">
        <v>10000</v>
      </c>
      <c r="F212" s="28">
        <f t="shared" si="7"/>
        <v>100</v>
      </c>
      <c r="H212" s="19"/>
    </row>
    <row r="213" spans="1:8" ht="47.25">
      <c r="A213" s="11" t="s">
        <v>39</v>
      </c>
      <c r="B213" s="12" t="s">
        <v>365</v>
      </c>
      <c r="C213" s="13" t="s">
        <v>225</v>
      </c>
      <c r="D213" s="27">
        <v>0</v>
      </c>
      <c r="E213" s="27">
        <v>10.5</v>
      </c>
      <c r="F213" s="28"/>
      <c r="H213" s="19"/>
    </row>
    <row r="214" spans="1:8" ht="47.25">
      <c r="A214" s="11" t="s">
        <v>39</v>
      </c>
      <c r="B214" s="12" t="s">
        <v>366</v>
      </c>
      <c r="C214" s="13" t="s">
        <v>227</v>
      </c>
      <c r="D214" s="27">
        <v>0</v>
      </c>
      <c r="E214" s="27">
        <v>91.1</v>
      </c>
      <c r="F214" s="28"/>
      <c r="H214" s="19"/>
    </row>
    <row r="215" spans="1:8" ht="31.5">
      <c r="A215" s="14" t="s">
        <v>40</v>
      </c>
      <c r="B215" s="15"/>
      <c r="C215" s="16" t="s">
        <v>230</v>
      </c>
      <c r="D215" s="25">
        <f>D216+D219</f>
        <v>16746</v>
      </c>
      <c r="E215" s="25">
        <f>E216+E219</f>
        <v>16896.999999999996</v>
      </c>
      <c r="F215" s="26">
        <f t="shared" si="7"/>
        <v>100.9</v>
      </c>
      <c r="H215" s="19"/>
    </row>
    <row r="216" spans="1:8" ht="16.5" customHeight="1">
      <c r="A216" s="11"/>
      <c r="B216" s="1" t="s">
        <v>48</v>
      </c>
      <c r="C216" s="3" t="s">
        <v>49</v>
      </c>
      <c r="D216" s="25">
        <f>D218</f>
        <v>0.6</v>
      </c>
      <c r="E216" s="25">
        <f>E217+E218</f>
        <v>147.6</v>
      </c>
      <c r="F216" s="30">
        <f>ROUND(E216/D216*100,1)</f>
        <v>24600</v>
      </c>
      <c r="H216" s="19"/>
    </row>
    <row r="217" spans="1:8" ht="31.5">
      <c r="A217" s="11">
        <v>955</v>
      </c>
      <c r="B217" s="12" t="s">
        <v>323</v>
      </c>
      <c r="C217" s="13" t="s">
        <v>214</v>
      </c>
      <c r="D217" s="27">
        <v>0</v>
      </c>
      <c r="E217" s="27">
        <v>147.19999999999999</v>
      </c>
      <c r="F217" s="28"/>
      <c r="H217" s="19"/>
    </row>
    <row r="218" spans="1:8" ht="47.25">
      <c r="A218" s="11" t="s">
        <v>40</v>
      </c>
      <c r="B218" s="12" t="s">
        <v>267</v>
      </c>
      <c r="C218" s="13" t="s">
        <v>166</v>
      </c>
      <c r="D218" s="27">
        <v>0.6</v>
      </c>
      <c r="E218" s="27">
        <v>0.4</v>
      </c>
      <c r="F218" s="28">
        <f t="shared" si="7"/>
        <v>66.7</v>
      </c>
      <c r="H218" s="19"/>
    </row>
    <row r="219" spans="1:8">
      <c r="A219" s="11"/>
      <c r="B219" s="2" t="s">
        <v>149</v>
      </c>
      <c r="C219" s="3" t="s">
        <v>150</v>
      </c>
      <c r="D219" s="25">
        <f>D220+D221</f>
        <v>16745.400000000001</v>
      </c>
      <c r="E219" s="25">
        <f>E220+E221</f>
        <v>16749.399999999998</v>
      </c>
      <c r="F219" s="26">
        <f t="shared" ref="F219:F290" si="9">ROUND(E219/D219*100,1)</f>
        <v>100</v>
      </c>
      <c r="H219" s="19"/>
    </row>
    <row r="220" spans="1:8" ht="47.25">
      <c r="A220" s="11" t="s">
        <v>40</v>
      </c>
      <c r="B220" s="12" t="s">
        <v>367</v>
      </c>
      <c r="C220" s="13" t="s">
        <v>225</v>
      </c>
      <c r="D220" s="27">
        <v>0</v>
      </c>
      <c r="E220" s="27">
        <v>0.6</v>
      </c>
      <c r="F220" s="28"/>
      <c r="H220" s="19"/>
    </row>
    <row r="221" spans="1:8" ht="47.25">
      <c r="A221" s="11" t="s">
        <v>40</v>
      </c>
      <c r="B221" s="12" t="s">
        <v>368</v>
      </c>
      <c r="C221" s="13" t="s">
        <v>227</v>
      </c>
      <c r="D221" s="27">
        <v>16745.400000000001</v>
      </c>
      <c r="E221" s="27">
        <v>16748.8</v>
      </c>
      <c r="F221" s="28">
        <f t="shared" si="9"/>
        <v>100</v>
      </c>
      <c r="H221" s="19"/>
    </row>
    <row r="222" spans="1:8" ht="31.5">
      <c r="A222" s="14" t="s">
        <v>41</v>
      </c>
      <c r="B222" s="15"/>
      <c r="C222" s="16" t="s">
        <v>232</v>
      </c>
      <c r="D222" s="25">
        <f>D223+D226</f>
        <v>4868035.1999999993</v>
      </c>
      <c r="E222" s="25">
        <f>E223+E226</f>
        <v>4871225.2999999989</v>
      </c>
      <c r="F222" s="26">
        <f t="shared" si="9"/>
        <v>100.1</v>
      </c>
      <c r="H222" s="19"/>
    </row>
    <row r="223" spans="1:8" ht="16.5" customHeight="1">
      <c r="A223" s="11"/>
      <c r="B223" s="1" t="s">
        <v>48</v>
      </c>
      <c r="C223" s="3" t="s">
        <v>49</v>
      </c>
      <c r="D223" s="25">
        <f>D224+D225</f>
        <v>1773.8</v>
      </c>
      <c r="E223" s="25">
        <f>E224+E225</f>
        <v>1983.5</v>
      </c>
      <c r="F223" s="26">
        <f t="shared" si="9"/>
        <v>111.8</v>
      </c>
      <c r="H223" s="19"/>
    </row>
    <row r="224" spans="1:8" ht="32.25" customHeight="1">
      <c r="A224" s="11" t="s">
        <v>41</v>
      </c>
      <c r="B224" s="12" t="s">
        <v>122</v>
      </c>
      <c r="C224" s="13" t="s">
        <v>214</v>
      </c>
      <c r="D224" s="27">
        <v>59.3</v>
      </c>
      <c r="E224" s="27">
        <v>269</v>
      </c>
      <c r="F224" s="28">
        <f t="shared" si="9"/>
        <v>453.6</v>
      </c>
      <c r="H224" s="19"/>
    </row>
    <row r="225" spans="1:8" ht="63.75" customHeight="1">
      <c r="A225" s="11" t="s">
        <v>41</v>
      </c>
      <c r="B225" s="12" t="s">
        <v>324</v>
      </c>
      <c r="C225" s="13" t="s">
        <v>349</v>
      </c>
      <c r="D225" s="27">
        <v>1714.5</v>
      </c>
      <c r="E225" s="27">
        <v>1714.5</v>
      </c>
      <c r="F225" s="28">
        <f t="shared" si="9"/>
        <v>100</v>
      </c>
      <c r="H225" s="19"/>
    </row>
    <row r="226" spans="1:8">
      <c r="A226" s="11"/>
      <c r="B226" s="2" t="s">
        <v>149</v>
      </c>
      <c r="C226" s="3" t="s">
        <v>150</v>
      </c>
      <c r="D226" s="25">
        <f>D227+D228+D229+D230+D231+D232+D233+D234+D235+D236</f>
        <v>4866261.3999999994</v>
      </c>
      <c r="E226" s="25">
        <f>E227+E228+E229+E230+E231+E232+E233+E234+E235+E236</f>
        <v>4869241.7999999989</v>
      </c>
      <c r="F226" s="26">
        <f t="shared" si="9"/>
        <v>100.1</v>
      </c>
      <c r="H226" s="19"/>
    </row>
    <row r="227" spans="1:8" ht="63">
      <c r="A227" s="11">
        <v>956</v>
      </c>
      <c r="B227" s="22" t="s">
        <v>325</v>
      </c>
      <c r="C227" s="21" t="s">
        <v>353</v>
      </c>
      <c r="D227" s="27">
        <v>727.9</v>
      </c>
      <c r="E227" s="27">
        <v>727.9</v>
      </c>
      <c r="F227" s="28">
        <f t="shared" si="9"/>
        <v>100</v>
      </c>
      <c r="H227" s="19"/>
    </row>
    <row r="228" spans="1:8">
      <c r="A228" s="11" t="s">
        <v>41</v>
      </c>
      <c r="B228" s="12" t="s">
        <v>304</v>
      </c>
      <c r="C228" s="13" t="s">
        <v>223</v>
      </c>
      <c r="D228" s="27">
        <v>109426.9</v>
      </c>
      <c r="E228" s="27">
        <v>109426.9</v>
      </c>
      <c r="F228" s="28">
        <f t="shared" si="9"/>
        <v>100</v>
      </c>
      <c r="H228" s="19"/>
    </row>
    <row r="229" spans="1:8" ht="48.75" customHeight="1">
      <c r="A229" s="11">
        <v>956</v>
      </c>
      <c r="B229" s="12" t="s">
        <v>326</v>
      </c>
      <c r="C229" s="13" t="s">
        <v>372</v>
      </c>
      <c r="D229" s="27">
        <v>208042.7</v>
      </c>
      <c r="E229" s="27">
        <v>205153.5</v>
      </c>
      <c r="F229" s="28">
        <f t="shared" si="9"/>
        <v>98.6</v>
      </c>
      <c r="H229" s="19"/>
    </row>
    <row r="230" spans="1:8" ht="63">
      <c r="A230" s="11" t="s">
        <v>41</v>
      </c>
      <c r="B230" s="12" t="s">
        <v>305</v>
      </c>
      <c r="C230" s="13" t="s">
        <v>233</v>
      </c>
      <c r="D230" s="27">
        <v>228372.7</v>
      </c>
      <c r="E230" s="27">
        <v>224101.2</v>
      </c>
      <c r="F230" s="28">
        <f t="shared" si="9"/>
        <v>98.1</v>
      </c>
      <c r="H230" s="19"/>
    </row>
    <row r="231" spans="1:8" ht="98.25" customHeight="1">
      <c r="A231" s="11" t="s">
        <v>41</v>
      </c>
      <c r="B231" s="12" t="s">
        <v>306</v>
      </c>
      <c r="C231" s="13" t="s">
        <v>234</v>
      </c>
      <c r="D231" s="27">
        <v>92512.4</v>
      </c>
      <c r="E231" s="27">
        <v>90556.5</v>
      </c>
      <c r="F231" s="28">
        <f t="shared" si="9"/>
        <v>97.9</v>
      </c>
      <c r="H231" s="19"/>
    </row>
    <row r="232" spans="1:8" ht="18" customHeight="1">
      <c r="A232" s="11" t="s">
        <v>41</v>
      </c>
      <c r="B232" s="12" t="s">
        <v>327</v>
      </c>
      <c r="C232" s="13" t="s">
        <v>357</v>
      </c>
      <c r="D232" s="27">
        <v>4225578.8</v>
      </c>
      <c r="E232" s="27">
        <v>4225578.8</v>
      </c>
      <c r="F232" s="28">
        <f t="shared" si="9"/>
        <v>100</v>
      </c>
      <c r="H232" s="19"/>
    </row>
    <row r="233" spans="1:8" ht="31.5">
      <c r="A233" s="11" t="s">
        <v>41</v>
      </c>
      <c r="B233" s="12" t="s">
        <v>307</v>
      </c>
      <c r="C233" s="13" t="s">
        <v>231</v>
      </c>
      <c r="D233" s="27">
        <v>1600</v>
      </c>
      <c r="E233" s="27">
        <v>1600</v>
      </c>
      <c r="F233" s="28">
        <f t="shared" si="9"/>
        <v>100</v>
      </c>
      <c r="H233" s="19"/>
    </row>
    <row r="234" spans="1:8" ht="47.25">
      <c r="A234" s="11" t="s">
        <v>41</v>
      </c>
      <c r="B234" s="12" t="s">
        <v>369</v>
      </c>
      <c r="C234" s="13" t="s">
        <v>225</v>
      </c>
      <c r="D234" s="27">
        <v>0</v>
      </c>
      <c r="E234" s="27">
        <v>11526.3</v>
      </c>
      <c r="F234" s="28"/>
      <c r="H234" s="19"/>
    </row>
    <row r="235" spans="1:8" ht="47.25">
      <c r="A235" s="11" t="s">
        <v>41</v>
      </c>
      <c r="B235" s="12" t="s">
        <v>370</v>
      </c>
      <c r="C235" s="13" t="s">
        <v>227</v>
      </c>
      <c r="D235" s="27">
        <v>0</v>
      </c>
      <c r="E235" s="27">
        <v>802.6</v>
      </c>
      <c r="F235" s="28"/>
      <c r="H235" s="19"/>
    </row>
    <row r="236" spans="1:8" ht="63">
      <c r="A236" s="11" t="s">
        <v>41</v>
      </c>
      <c r="B236" s="12" t="s">
        <v>308</v>
      </c>
      <c r="C236" s="13" t="s">
        <v>221</v>
      </c>
      <c r="D236" s="27">
        <v>0</v>
      </c>
      <c r="E236" s="27">
        <v>-231.9</v>
      </c>
      <c r="F236" s="28"/>
      <c r="H236" s="19"/>
    </row>
    <row r="237" spans="1:8" ht="31.5">
      <c r="A237" s="14" t="s">
        <v>42</v>
      </c>
      <c r="B237" s="15"/>
      <c r="C237" s="16" t="s">
        <v>0</v>
      </c>
      <c r="D237" s="25">
        <f>D238+D240</f>
        <v>100107.40000000001</v>
      </c>
      <c r="E237" s="25">
        <f>E238+E240</f>
        <v>99956.3</v>
      </c>
      <c r="F237" s="26">
        <f t="shared" si="9"/>
        <v>99.8</v>
      </c>
      <c r="H237" s="19"/>
    </row>
    <row r="238" spans="1:8" ht="16.5" customHeight="1">
      <c r="A238" s="11"/>
      <c r="B238" s="1" t="s">
        <v>48</v>
      </c>
      <c r="C238" s="3" t="s">
        <v>49</v>
      </c>
      <c r="D238" s="25">
        <f>D239</f>
        <v>48.1</v>
      </c>
      <c r="E238" s="25">
        <f>E239</f>
        <v>48</v>
      </c>
      <c r="F238" s="26">
        <f t="shared" si="9"/>
        <v>99.8</v>
      </c>
      <c r="H238" s="19"/>
    </row>
    <row r="239" spans="1:8" ht="31.5">
      <c r="A239" s="11" t="s">
        <v>42</v>
      </c>
      <c r="B239" s="12" t="s">
        <v>123</v>
      </c>
      <c r="C239" s="13" t="s">
        <v>214</v>
      </c>
      <c r="D239" s="27">
        <v>48.1</v>
      </c>
      <c r="E239" s="27">
        <v>48</v>
      </c>
      <c r="F239" s="28">
        <f t="shared" si="9"/>
        <v>99.8</v>
      </c>
      <c r="H239" s="19"/>
    </row>
    <row r="240" spans="1:8">
      <c r="A240" s="11"/>
      <c r="B240" s="2" t="s">
        <v>149</v>
      </c>
      <c r="C240" s="3" t="s">
        <v>150</v>
      </c>
      <c r="D240" s="25">
        <f>D241+D242</f>
        <v>100059.3</v>
      </c>
      <c r="E240" s="25">
        <f>E241+E242</f>
        <v>99908.3</v>
      </c>
      <c r="F240" s="26">
        <f t="shared" si="9"/>
        <v>99.8</v>
      </c>
      <c r="H240" s="19"/>
    </row>
    <row r="241" spans="1:8" ht="31.5">
      <c r="A241" s="11" t="s">
        <v>42</v>
      </c>
      <c r="B241" s="12" t="s">
        <v>309</v>
      </c>
      <c r="C241" s="13" t="s">
        <v>235</v>
      </c>
      <c r="D241" s="27">
        <v>96737</v>
      </c>
      <c r="E241" s="27">
        <v>96737</v>
      </c>
      <c r="F241" s="28">
        <f t="shared" si="9"/>
        <v>100</v>
      </c>
      <c r="H241" s="19"/>
    </row>
    <row r="242" spans="1:8" ht="31.5">
      <c r="A242" s="11" t="s">
        <v>42</v>
      </c>
      <c r="B242" s="12" t="s">
        <v>310</v>
      </c>
      <c r="C242" s="13" t="s">
        <v>231</v>
      </c>
      <c r="D242" s="27">
        <v>3322.3</v>
      </c>
      <c r="E242" s="27">
        <v>3171.3</v>
      </c>
      <c r="F242" s="28">
        <f t="shared" si="9"/>
        <v>95.5</v>
      </c>
      <c r="H242" s="19"/>
    </row>
    <row r="243" spans="1:8" ht="33.75" customHeight="1">
      <c r="A243" s="14" t="s">
        <v>43</v>
      </c>
      <c r="B243" s="15"/>
      <c r="C243" s="16" t="s">
        <v>236</v>
      </c>
      <c r="D243" s="25">
        <f>D244+D250</f>
        <v>999183.2</v>
      </c>
      <c r="E243" s="25">
        <f>E244+E250</f>
        <v>839141.3</v>
      </c>
      <c r="F243" s="26">
        <f t="shared" si="9"/>
        <v>84</v>
      </c>
      <c r="H243" s="19"/>
    </row>
    <row r="244" spans="1:8" ht="16.5" customHeight="1">
      <c r="A244" s="11"/>
      <c r="B244" s="1" t="s">
        <v>48</v>
      </c>
      <c r="C244" s="3" t="s">
        <v>49</v>
      </c>
      <c r="D244" s="25">
        <f>D245+D246+D247+D248+D249</f>
        <v>1130.7</v>
      </c>
      <c r="E244" s="25">
        <f>E245+E246+E247+E248+E249</f>
        <v>1365</v>
      </c>
      <c r="F244" s="26">
        <f t="shared" si="9"/>
        <v>120.7</v>
      </c>
      <c r="H244" s="19"/>
    </row>
    <row r="245" spans="1:8" ht="112.5" customHeight="1">
      <c r="A245" s="11" t="s">
        <v>43</v>
      </c>
      <c r="B245" s="12" t="s">
        <v>124</v>
      </c>
      <c r="C245" s="13" t="s">
        <v>237</v>
      </c>
      <c r="D245" s="27">
        <v>137.6</v>
      </c>
      <c r="E245" s="27">
        <v>168</v>
      </c>
      <c r="F245" s="28">
        <f t="shared" si="9"/>
        <v>122.1</v>
      </c>
      <c r="H245" s="19"/>
    </row>
    <row r="246" spans="1:8" ht="31.5">
      <c r="A246" s="11" t="s">
        <v>43</v>
      </c>
      <c r="B246" s="12" t="s">
        <v>125</v>
      </c>
      <c r="C246" s="13" t="s">
        <v>214</v>
      </c>
      <c r="D246" s="27">
        <v>127.3</v>
      </c>
      <c r="E246" s="27">
        <v>127.9</v>
      </c>
      <c r="F246" s="28">
        <f t="shared" si="9"/>
        <v>100.5</v>
      </c>
      <c r="H246" s="19"/>
    </row>
    <row r="247" spans="1:8" ht="95.25" customHeight="1">
      <c r="A247" s="11" t="s">
        <v>43</v>
      </c>
      <c r="B247" s="12" t="s">
        <v>126</v>
      </c>
      <c r="C247" s="13" t="s">
        <v>238</v>
      </c>
      <c r="D247" s="27">
        <v>35.700000000000003</v>
      </c>
      <c r="E247" s="27">
        <v>36.700000000000003</v>
      </c>
      <c r="F247" s="28">
        <f t="shared" si="9"/>
        <v>102.8</v>
      </c>
      <c r="H247" s="19"/>
    </row>
    <row r="248" spans="1:8" ht="47.25">
      <c r="A248" s="11" t="s">
        <v>43</v>
      </c>
      <c r="B248" s="12" t="s">
        <v>127</v>
      </c>
      <c r="C248" s="13" t="s">
        <v>166</v>
      </c>
      <c r="D248" s="27">
        <v>411.6</v>
      </c>
      <c r="E248" s="27">
        <v>411.6</v>
      </c>
      <c r="F248" s="28">
        <f t="shared" si="9"/>
        <v>100</v>
      </c>
      <c r="H248" s="19"/>
    </row>
    <row r="249" spans="1:8" ht="31.5">
      <c r="A249" s="11" t="s">
        <v>43</v>
      </c>
      <c r="B249" s="12" t="s">
        <v>128</v>
      </c>
      <c r="C249" s="13" t="s">
        <v>220</v>
      </c>
      <c r="D249" s="27">
        <v>418.5</v>
      </c>
      <c r="E249" s="27">
        <v>620.79999999999995</v>
      </c>
      <c r="F249" s="28">
        <f t="shared" si="9"/>
        <v>148.30000000000001</v>
      </c>
      <c r="H249" s="19"/>
    </row>
    <row r="250" spans="1:8">
      <c r="A250" s="11"/>
      <c r="B250" s="2" t="s">
        <v>149</v>
      </c>
      <c r="C250" s="3" t="s">
        <v>150</v>
      </c>
      <c r="D250" s="25">
        <f>D251+D252+D254+D253+D255+D256+D257</f>
        <v>998052.5</v>
      </c>
      <c r="E250" s="25">
        <f>E251+E252+E254+E253+E255+E256+E257</f>
        <v>837776.3</v>
      </c>
      <c r="F250" s="26">
        <f t="shared" si="9"/>
        <v>83.9</v>
      </c>
      <c r="H250" s="19"/>
    </row>
    <row r="251" spans="1:8" ht="47.25">
      <c r="A251" s="11" t="s">
        <v>43</v>
      </c>
      <c r="B251" s="12" t="s">
        <v>311</v>
      </c>
      <c r="C251" s="13" t="s">
        <v>356</v>
      </c>
      <c r="D251" s="27">
        <v>109493.4</v>
      </c>
      <c r="E251" s="27">
        <v>108587.7</v>
      </c>
      <c r="F251" s="28">
        <f t="shared" si="9"/>
        <v>99.2</v>
      </c>
      <c r="H251" s="19"/>
    </row>
    <row r="252" spans="1:8" ht="17.25" customHeight="1">
      <c r="A252" s="11" t="s">
        <v>43</v>
      </c>
      <c r="B252" s="12" t="s">
        <v>312</v>
      </c>
      <c r="C252" s="13" t="s">
        <v>223</v>
      </c>
      <c r="D252" s="27">
        <v>299147.09999999998</v>
      </c>
      <c r="E252" s="27">
        <v>133515.9</v>
      </c>
      <c r="F252" s="28">
        <f t="shared" si="9"/>
        <v>44.6</v>
      </c>
      <c r="H252" s="19"/>
    </row>
    <row r="253" spans="1:8" ht="51" customHeight="1">
      <c r="A253" s="11" t="s">
        <v>43</v>
      </c>
      <c r="B253" s="12" t="s">
        <v>328</v>
      </c>
      <c r="C253" s="13" t="s">
        <v>372</v>
      </c>
      <c r="D253" s="27">
        <v>118156.4</v>
      </c>
      <c r="E253" s="27">
        <v>103841.1</v>
      </c>
      <c r="F253" s="28">
        <f t="shared" si="9"/>
        <v>87.9</v>
      </c>
      <c r="H253" s="19"/>
    </row>
    <row r="254" spans="1:8" ht="79.5" customHeight="1">
      <c r="A254" s="11">
        <v>958</v>
      </c>
      <c r="B254" s="12" t="s">
        <v>329</v>
      </c>
      <c r="C254" s="13" t="s">
        <v>358</v>
      </c>
      <c r="D254" s="27">
        <v>440000</v>
      </c>
      <c r="E254" s="27">
        <v>460265.5</v>
      </c>
      <c r="F254" s="28">
        <f t="shared" si="9"/>
        <v>104.6</v>
      </c>
      <c r="H254" s="19"/>
    </row>
    <row r="255" spans="1:8" ht="31.5">
      <c r="A255" s="11" t="s">
        <v>43</v>
      </c>
      <c r="B255" s="12" t="s">
        <v>313</v>
      </c>
      <c r="C255" s="13" t="s">
        <v>231</v>
      </c>
      <c r="D255" s="27">
        <v>4850.3999999999996</v>
      </c>
      <c r="E255" s="27">
        <v>4850.3999999999996</v>
      </c>
      <c r="F255" s="28">
        <f t="shared" si="9"/>
        <v>100</v>
      </c>
      <c r="H255" s="19"/>
    </row>
    <row r="256" spans="1:8" ht="47.25">
      <c r="A256" s="11" t="s">
        <v>43</v>
      </c>
      <c r="B256" s="12" t="s">
        <v>371</v>
      </c>
      <c r="C256" s="13" t="s">
        <v>225</v>
      </c>
      <c r="D256" s="27">
        <v>26405.200000000001</v>
      </c>
      <c r="E256" s="27">
        <v>27072.9</v>
      </c>
      <c r="F256" s="28">
        <f t="shared" si="9"/>
        <v>102.5</v>
      </c>
      <c r="H256" s="19"/>
    </row>
    <row r="257" spans="1:8" ht="63">
      <c r="A257" s="11" t="s">
        <v>43</v>
      </c>
      <c r="B257" s="12" t="s">
        <v>314</v>
      </c>
      <c r="C257" s="13" t="s">
        <v>221</v>
      </c>
      <c r="D257" s="27">
        <v>0</v>
      </c>
      <c r="E257" s="27">
        <v>-357.2</v>
      </c>
      <c r="F257" s="28"/>
      <c r="H257" s="19"/>
    </row>
    <row r="258" spans="1:8" ht="31.5">
      <c r="A258" s="14">
        <v>960</v>
      </c>
      <c r="B258" s="15"/>
      <c r="C258" s="16" t="s">
        <v>277</v>
      </c>
      <c r="D258" s="25">
        <f>D259+D263</f>
        <v>122153.79999999999</v>
      </c>
      <c r="E258" s="25">
        <f>E259+E263</f>
        <v>105769.29999999999</v>
      </c>
      <c r="F258" s="26">
        <f t="shared" ref="F258:F261" si="10">ROUND(E258/D258*100,1)</f>
        <v>86.6</v>
      </c>
      <c r="H258" s="19"/>
    </row>
    <row r="259" spans="1:8" ht="15.75" customHeight="1">
      <c r="A259" s="11"/>
      <c r="B259" s="1" t="s">
        <v>48</v>
      </c>
      <c r="C259" s="3" t="s">
        <v>49</v>
      </c>
      <c r="D259" s="25">
        <f>D260+D261+D262</f>
        <v>2382.1999999999998</v>
      </c>
      <c r="E259" s="25">
        <f>E260+E261+E262</f>
        <v>7306.7</v>
      </c>
      <c r="F259" s="26">
        <f t="shared" si="10"/>
        <v>306.7</v>
      </c>
      <c r="H259" s="19"/>
    </row>
    <row r="260" spans="1:8" ht="31.5">
      <c r="A260" s="11">
        <v>960</v>
      </c>
      <c r="B260" s="12" t="s">
        <v>268</v>
      </c>
      <c r="C260" s="13" t="s">
        <v>214</v>
      </c>
      <c r="D260" s="27">
        <v>1063.4000000000001</v>
      </c>
      <c r="E260" s="27">
        <v>5687.3</v>
      </c>
      <c r="F260" s="28">
        <f t="shared" si="10"/>
        <v>534.79999999999995</v>
      </c>
      <c r="H260" s="19"/>
    </row>
    <row r="261" spans="1:8" ht="47.25">
      <c r="A261" s="11">
        <v>960</v>
      </c>
      <c r="B261" s="12" t="s">
        <v>269</v>
      </c>
      <c r="C261" s="13" t="s">
        <v>166</v>
      </c>
      <c r="D261" s="27">
        <v>1318.8</v>
      </c>
      <c r="E261" s="27">
        <v>1515.5</v>
      </c>
      <c r="F261" s="28">
        <f t="shared" si="10"/>
        <v>114.9</v>
      </c>
      <c r="H261" s="19"/>
    </row>
    <row r="262" spans="1:8" ht="31.5">
      <c r="A262" s="11">
        <v>960</v>
      </c>
      <c r="B262" s="12" t="s">
        <v>330</v>
      </c>
      <c r="C262" s="13" t="s">
        <v>220</v>
      </c>
      <c r="D262" s="27">
        <v>0</v>
      </c>
      <c r="E262" s="27">
        <v>103.9</v>
      </c>
      <c r="F262" s="28"/>
      <c r="H262" s="19"/>
    </row>
    <row r="263" spans="1:8" ht="15.75" customHeight="1">
      <c r="A263" s="11"/>
      <c r="B263" s="2" t="s">
        <v>149</v>
      </c>
      <c r="C263" s="3" t="s">
        <v>150</v>
      </c>
      <c r="D263" s="25">
        <f>D264+D265+D266</f>
        <v>119771.59999999999</v>
      </c>
      <c r="E263" s="25">
        <f>E264+E265+E266</f>
        <v>98462.599999999991</v>
      </c>
      <c r="F263" s="26">
        <f t="shared" ref="F263:F266" si="11">ROUND(E263/D263*100,1)</f>
        <v>82.2</v>
      </c>
      <c r="H263" s="19"/>
    </row>
    <row r="264" spans="1:8" ht="47.25">
      <c r="A264" s="11">
        <v>960</v>
      </c>
      <c r="B264" s="22" t="s">
        <v>331</v>
      </c>
      <c r="C264" s="21" t="s">
        <v>351</v>
      </c>
      <c r="D264" s="27">
        <v>21840.3</v>
      </c>
      <c r="E264" s="27">
        <v>535.29999999999995</v>
      </c>
      <c r="F264" s="28">
        <f t="shared" si="11"/>
        <v>2.5</v>
      </c>
      <c r="H264" s="19"/>
    </row>
    <row r="265" spans="1:8" ht="63">
      <c r="A265" s="11">
        <v>960</v>
      </c>
      <c r="B265" s="22" t="s">
        <v>332</v>
      </c>
      <c r="C265" s="21" t="s">
        <v>354</v>
      </c>
      <c r="D265" s="27">
        <v>95314.4</v>
      </c>
      <c r="E265" s="27">
        <v>95314.4</v>
      </c>
      <c r="F265" s="28">
        <f t="shared" si="11"/>
        <v>100</v>
      </c>
      <c r="H265" s="19"/>
    </row>
    <row r="266" spans="1:8" ht="49.5" customHeight="1">
      <c r="A266" s="11">
        <v>960</v>
      </c>
      <c r="B266" s="12" t="s">
        <v>333</v>
      </c>
      <c r="C266" s="13" t="s">
        <v>372</v>
      </c>
      <c r="D266" s="27">
        <v>2616.9</v>
      </c>
      <c r="E266" s="27">
        <v>2612.9</v>
      </c>
      <c r="F266" s="28">
        <f t="shared" si="11"/>
        <v>99.8</v>
      </c>
      <c r="H266" s="19"/>
    </row>
    <row r="267" spans="1:8" ht="18" customHeight="1">
      <c r="A267" s="14" t="s">
        <v>44</v>
      </c>
      <c r="B267" s="15"/>
      <c r="C267" s="16" t="s">
        <v>239</v>
      </c>
      <c r="D267" s="25">
        <f>D268</f>
        <v>29.3</v>
      </c>
      <c r="E267" s="25">
        <f>E268</f>
        <v>29.3</v>
      </c>
      <c r="F267" s="26">
        <f t="shared" si="9"/>
        <v>100</v>
      </c>
      <c r="H267" s="19"/>
    </row>
    <row r="268" spans="1:8" ht="16.5" customHeight="1">
      <c r="A268" s="11"/>
      <c r="B268" s="1" t="s">
        <v>48</v>
      </c>
      <c r="C268" s="3" t="s">
        <v>49</v>
      </c>
      <c r="D268" s="25">
        <f>D269+D270</f>
        <v>29.3</v>
      </c>
      <c r="E268" s="25">
        <f>E269+E270</f>
        <v>29.3</v>
      </c>
      <c r="F268" s="26">
        <f t="shared" si="9"/>
        <v>100</v>
      </c>
      <c r="H268" s="19"/>
    </row>
    <row r="269" spans="1:8" ht="31.5">
      <c r="A269" s="11">
        <v>965</v>
      </c>
      <c r="B269" s="12" t="s">
        <v>334</v>
      </c>
      <c r="C269" s="13" t="s">
        <v>214</v>
      </c>
      <c r="D269" s="25">
        <v>19.3</v>
      </c>
      <c r="E269" s="25">
        <v>19.3</v>
      </c>
      <c r="F269" s="28">
        <f t="shared" si="9"/>
        <v>100</v>
      </c>
      <c r="H269" s="19"/>
    </row>
    <row r="270" spans="1:8" ht="47.25">
      <c r="A270" s="11" t="s">
        <v>44</v>
      </c>
      <c r="B270" s="12" t="s">
        <v>270</v>
      </c>
      <c r="C270" s="13" t="s">
        <v>271</v>
      </c>
      <c r="D270" s="27">
        <v>10</v>
      </c>
      <c r="E270" s="27">
        <v>10</v>
      </c>
      <c r="F270" s="28">
        <f t="shared" si="9"/>
        <v>100</v>
      </c>
      <c r="H270" s="19"/>
    </row>
    <row r="271" spans="1:8" ht="47.25">
      <c r="A271" s="14" t="s">
        <v>45</v>
      </c>
      <c r="B271" s="15"/>
      <c r="C271" s="16" t="s">
        <v>240</v>
      </c>
      <c r="D271" s="25">
        <f>D272+D278</f>
        <v>15359.4</v>
      </c>
      <c r="E271" s="25">
        <f>E272+E278</f>
        <v>15115.599999999999</v>
      </c>
      <c r="F271" s="26">
        <f t="shared" si="9"/>
        <v>98.4</v>
      </c>
      <c r="H271" s="19"/>
    </row>
    <row r="272" spans="1:8" ht="16.5" customHeight="1">
      <c r="A272" s="11"/>
      <c r="B272" s="1" t="s">
        <v>48</v>
      </c>
      <c r="C272" s="3" t="s">
        <v>49</v>
      </c>
      <c r="D272" s="25">
        <f>D273+D274+D275+D276+D277</f>
        <v>2184.5</v>
      </c>
      <c r="E272" s="25">
        <f>E273+E274+E275+E276+E277</f>
        <v>2176.6999999999998</v>
      </c>
      <c r="F272" s="26">
        <f t="shared" si="9"/>
        <v>99.6</v>
      </c>
      <c r="H272" s="19"/>
    </row>
    <row r="273" spans="1:8" ht="34.5" customHeight="1">
      <c r="A273" s="11" t="s">
        <v>45</v>
      </c>
      <c r="B273" s="12" t="s">
        <v>129</v>
      </c>
      <c r="C273" s="13" t="s">
        <v>241</v>
      </c>
      <c r="D273" s="27">
        <v>470</v>
      </c>
      <c r="E273" s="27">
        <v>465</v>
      </c>
      <c r="F273" s="28">
        <f t="shared" si="9"/>
        <v>98.9</v>
      </c>
      <c r="H273" s="19"/>
    </row>
    <row r="274" spans="1:8" ht="33.75" customHeight="1">
      <c r="A274" s="11" t="s">
        <v>45</v>
      </c>
      <c r="B274" s="12" t="s">
        <v>130</v>
      </c>
      <c r="C274" s="13" t="s">
        <v>242</v>
      </c>
      <c r="D274" s="27">
        <v>105.7</v>
      </c>
      <c r="E274" s="27">
        <v>101</v>
      </c>
      <c r="F274" s="28">
        <f t="shared" si="9"/>
        <v>95.6</v>
      </c>
      <c r="H274" s="19"/>
    </row>
    <row r="275" spans="1:8" ht="31.5">
      <c r="A275" s="11" t="s">
        <v>45</v>
      </c>
      <c r="B275" s="12" t="s">
        <v>131</v>
      </c>
      <c r="C275" s="13" t="s">
        <v>214</v>
      </c>
      <c r="D275" s="27">
        <v>111.9</v>
      </c>
      <c r="E275" s="27">
        <v>112</v>
      </c>
      <c r="F275" s="28">
        <f t="shared" si="9"/>
        <v>100.1</v>
      </c>
      <c r="H275" s="19"/>
    </row>
    <row r="276" spans="1:8" ht="47.25">
      <c r="A276" s="11" t="s">
        <v>45</v>
      </c>
      <c r="B276" s="12" t="s">
        <v>132</v>
      </c>
      <c r="C276" s="13" t="s">
        <v>166</v>
      </c>
      <c r="D276" s="27">
        <v>67.2</v>
      </c>
      <c r="E276" s="27">
        <v>69.099999999999994</v>
      </c>
      <c r="F276" s="28">
        <f t="shared" si="9"/>
        <v>102.8</v>
      </c>
      <c r="H276" s="19"/>
    </row>
    <row r="277" spans="1:8" ht="31.5">
      <c r="A277" s="11" t="s">
        <v>45</v>
      </c>
      <c r="B277" s="12" t="s">
        <v>272</v>
      </c>
      <c r="C277" s="13" t="s">
        <v>220</v>
      </c>
      <c r="D277" s="27">
        <v>1429.7</v>
      </c>
      <c r="E277" s="27">
        <v>1429.6</v>
      </c>
      <c r="F277" s="28">
        <f t="shared" si="9"/>
        <v>100</v>
      </c>
      <c r="H277" s="19"/>
    </row>
    <row r="278" spans="1:8">
      <c r="A278" s="11"/>
      <c r="B278" s="2" t="s">
        <v>149</v>
      </c>
      <c r="C278" s="3" t="s">
        <v>150</v>
      </c>
      <c r="D278" s="25">
        <f>D279</f>
        <v>13174.9</v>
      </c>
      <c r="E278" s="25">
        <f>E279</f>
        <v>12938.9</v>
      </c>
      <c r="F278" s="26">
        <f t="shared" si="9"/>
        <v>98.2</v>
      </c>
      <c r="H278" s="19"/>
    </row>
    <row r="279" spans="1:8" ht="17.25" customHeight="1">
      <c r="A279" s="11" t="s">
        <v>45</v>
      </c>
      <c r="B279" s="12" t="s">
        <v>315</v>
      </c>
      <c r="C279" s="13" t="s">
        <v>223</v>
      </c>
      <c r="D279" s="27">
        <v>13174.9</v>
      </c>
      <c r="E279" s="27">
        <v>12938.9</v>
      </c>
      <c r="F279" s="28">
        <f t="shared" si="9"/>
        <v>98.2</v>
      </c>
      <c r="H279" s="19"/>
    </row>
    <row r="280" spans="1:8" ht="31.5">
      <c r="A280" s="14" t="s">
        <v>46</v>
      </c>
      <c r="B280" s="15"/>
      <c r="C280" s="16" t="s">
        <v>243</v>
      </c>
      <c r="D280" s="25">
        <f>D281+D284</f>
        <v>35581.000000000007</v>
      </c>
      <c r="E280" s="25">
        <f>E281+E284</f>
        <v>35301.700000000004</v>
      </c>
      <c r="F280" s="26">
        <f t="shared" si="9"/>
        <v>99.2</v>
      </c>
      <c r="H280" s="19"/>
    </row>
    <row r="281" spans="1:8" ht="16.5" customHeight="1">
      <c r="A281" s="11"/>
      <c r="B281" s="1" t="s">
        <v>48</v>
      </c>
      <c r="C281" s="3" t="s">
        <v>49</v>
      </c>
      <c r="D281" s="25">
        <f>D282+D283</f>
        <v>676.9</v>
      </c>
      <c r="E281" s="25">
        <f>E282+E283</f>
        <v>789.5</v>
      </c>
      <c r="F281" s="26">
        <f t="shared" si="9"/>
        <v>116.6</v>
      </c>
      <c r="H281" s="19"/>
    </row>
    <row r="282" spans="1:8" ht="31.5">
      <c r="A282" s="11" t="s">
        <v>46</v>
      </c>
      <c r="B282" s="12" t="s">
        <v>133</v>
      </c>
      <c r="C282" s="13" t="s">
        <v>214</v>
      </c>
      <c r="D282" s="27">
        <v>676.9</v>
      </c>
      <c r="E282" s="27">
        <v>789.3</v>
      </c>
      <c r="F282" s="28">
        <f t="shared" si="9"/>
        <v>116.6</v>
      </c>
      <c r="H282" s="19"/>
    </row>
    <row r="283" spans="1:8" ht="80.25" customHeight="1">
      <c r="A283" s="11">
        <v>968</v>
      </c>
      <c r="B283" s="12" t="s">
        <v>335</v>
      </c>
      <c r="C283" s="13" t="s">
        <v>276</v>
      </c>
      <c r="D283" s="27">
        <v>0</v>
      </c>
      <c r="E283" s="27">
        <v>0.2</v>
      </c>
      <c r="F283" s="28"/>
      <c r="H283" s="19"/>
    </row>
    <row r="284" spans="1:8">
      <c r="A284" s="11"/>
      <c r="B284" s="2" t="s">
        <v>149</v>
      </c>
      <c r="C284" s="3" t="s">
        <v>150</v>
      </c>
      <c r="D284" s="25">
        <f>D285+D286+D287+D288</f>
        <v>34904.100000000006</v>
      </c>
      <c r="E284" s="25">
        <f>E285+E286+E287+E288</f>
        <v>34512.200000000004</v>
      </c>
      <c r="F284" s="26">
        <f t="shared" si="9"/>
        <v>98.9</v>
      </c>
      <c r="H284" s="19"/>
    </row>
    <row r="285" spans="1:8" ht="47.25">
      <c r="A285" s="11" t="s">
        <v>46</v>
      </c>
      <c r="B285" s="12" t="s">
        <v>316</v>
      </c>
      <c r="C285" s="13" t="s">
        <v>273</v>
      </c>
      <c r="D285" s="27">
        <v>33742.400000000001</v>
      </c>
      <c r="E285" s="27">
        <v>33519.1</v>
      </c>
      <c r="F285" s="28">
        <f t="shared" si="9"/>
        <v>99.3</v>
      </c>
      <c r="H285" s="19"/>
    </row>
    <row r="286" spans="1:8" ht="94.5">
      <c r="A286" s="11" t="s">
        <v>46</v>
      </c>
      <c r="B286" s="12" t="s">
        <v>336</v>
      </c>
      <c r="C286" s="13" t="s">
        <v>355</v>
      </c>
      <c r="D286" s="27">
        <v>467.8</v>
      </c>
      <c r="E286" s="27">
        <v>467.8</v>
      </c>
      <c r="F286" s="28">
        <f t="shared" si="9"/>
        <v>100</v>
      </c>
      <c r="H286" s="19"/>
    </row>
    <row r="287" spans="1:8" ht="48" customHeight="1">
      <c r="A287" s="11" t="s">
        <v>46</v>
      </c>
      <c r="B287" s="12" t="s">
        <v>337</v>
      </c>
      <c r="C287" s="13" t="s">
        <v>372</v>
      </c>
      <c r="D287" s="27">
        <v>693.9</v>
      </c>
      <c r="E287" s="27">
        <v>590</v>
      </c>
      <c r="F287" s="28">
        <f t="shared" si="9"/>
        <v>85</v>
      </c>
      <c r="H287" s="19"/>
    </row>
    <row r="288" spans="1:8" ht="63.75" customHeight="1">
      <c r="A288" s="11" t="s">
        <v>46</v>
      </c>
      <c r="B288" s="12" t="s">
        <v>317</v>
      </c>
      <c r="C288" s="13" t="s">
        <v>221</v>
      </c>
      <c r="D288" s="27">
        <v>0</v>
      </c>
      <c r="E288" s="27">
        <v>-64.7</v>
      </c>
      <c r="F288" s="28"/>
      <c r="H288" s="19"/>
    </row>
    <row r="289" spans="1:9" ht="31.5">
      <c r="A289" s="14" t="s">
        <v>47</v>
      </c>
      <c r="B289" s="15"/>
      <c r="C289" s="16" t="s">
        <v>244</v>
      </c>
      <c r="D289" s="25">
        <f>D290+D294</f>
        <v>7450.2</v>
      </c>
      <c r="E289" s="25">
        <f>E290+E294</f>
        <v>7196</v>
      </c>
      <c r="F289" s="26">
        <f t="shared" si="9"/>
        <v>96.6</v>
      </c>
      <c r="H289" s="19"/>
    </row>
    <row r="290" spans="1:9" ht="16.5" customHeight="1">
      <c r="A290" s="11"/>
      <c r="B290" s="1" t="s">
        <v>48</v>
      </c>
      <c r="C290" s="3" t="s">
        <v>49</v>
      </c>
      <c r="D290" s="25">
        <f>D291+D292+D293</f>
        <v>1880.8999999999999</v>
      </c>
      <c r="E290" s="25">
        <f>E291+E292+E293</f>
        <v>2010.7</v>
      </c>
      <c r="F290" s="26">
        <f t="shared" si="9"/>
        <v>106.9</v>
      </c>
      <c r="H290" s="19"/>
    </row>
    <row r="291" spans="1:9" ht="31.5">
      <c r="A291" s="11" t="s">
        <v>47</v>
      </c>
      <c r="B291" s="12" t="s">
        <v>134</v>
      </c>
      <c r="C291" s="13" t="s">
        <v>214</v>
      </c>
      <c r="D291" s="27">
        <v>134.30000000000001</v>
      </c>
      <c r="E291" s="27">
        <v>134.19999999999999</v>
      </c>
      <c r="F291" s="28">
        <f t="shared" ref="F291:F296" si="12">ROUND(E291/D291*100,1)</f>
        <v>99.9</v>
      </c>
      <c r="H291" s="19"/>
    </row>
    <row r="292" spans="1:9" ht="65.25" customHeight="1">
      <c r="A292" s="11">
        <v>969</v>
      </c>
      <c r="B292" s="12" t="s">
        <v>338</v>
      </c>
      <c r="C292" s="13" t="s">
        <v>362</v>
      </c>
      <c r="D292" s="27">
        <v>0</v>
      </c>
      <c r="E292" s="27">
        <v>-36.700000000000003</v>
      </c>
      <c r="F292" s="28"/>
      <c r="H292" s="19"/>
    </row>
    <row r="293" spans="1:9" ht="47.25">
      <c r="A293" s="11" t="s">
        <v>47</v>
      </c>
      <c r="B293" s="12" t="s">
        <v>135</v>
      </c>
      <c r="C293" s="13" t="s">
        <v>166</v>
      </c>
      <c r="D293" s="27">
        <v>1746.6</v>
      </c>
      <c r="E293" s="27">
        <v>1913.2</v>
      </c>
      <c r="F293" s="28">
        <f t="shared" si="12"/>
        <v>109.5</v>
      </c>
      <c r="H293" s="19"/>
    </row>
    <row r="294" spans="1:9">
      <c r="A294" s="11"/>
      <c r="B294" s="2" t="s">
        <v>149</v>
      </c>
      <c r="C294" s="3" t="s">
        <v>150</v>
      </c>
      <c r="D294" s="25">
        <f>D295</f>
        <v>5569.3</v>
      </c>
      <c r="E294" s="25">
        <f>E295</f>
        <v>5185.3</v>
      </c>
      <c r="F294" s="26">
        <f t="shared" si="12"/>
        <v>93.1</v>
      </c>
      <c r="H294" s="19"/>
    </row>
    <row r="295" spans="1:9" ht="49.5" customHeight="1">
      <c r="A295" s="11" t="s">
        <v>47</v>
      </c>
      <c r="B295" s="12" t="s">
        <v>339</v>
      </c>
      <c r="C295" s="13" t="s">
        <v>372</v>
      </c>
      <c r="D295" s="27">
        <v>5569.3</v>
      </c>
      <c r="E295" s="27">
        <v>5185.3</v>
      </c>
      <c r="F295" s="28">
        <f t="shared" si="12"/>
        <v>93.1</v>
      </c>
      <c r="H295" s="19"/>
    </row>
    <row r="296" spans="1:9" ht="18" customHeight="1">
      <c r="A296" s="35" t="s">
        <v>245</v>
      </c>
      <c r="B296" s="35"/>
      <c r="C296" s="35"/>
      <c r="D296" s="29">
        <f>D13+D24+D27+D30+D35+D38+D44+D48+D58+D62+D65+D68+D72+D75+D79+D107+D110+D120+D117+D124+D127+D132+D135+D138+D141+D146+D149+D152+D155+D158+D161+D164+D183+D188+D199+D206+D215+D222+D237+D243+D258+D267+D271+D280+D289</f>
        <v>15792725.41</v>
      </c>
      <c r="E296" s="29">
        <f>E13+E24+E27+E30+E35+E38+E44+E48+E58+E62+E65+E68+E72+E75+E79+E107+E110+E120+E117+E124+E127+E132+E135+E138+E141+E146+E149+E152+E155+E158+E161+E164+E183+E188+E199+E206+E215+E222+E237+E243+E258+E267+E271+E280+E289</f>
        <v>15436664.599999998</v>
      </c>
      <c r="F296" s="30">
        <f t="shared" si="12"/>
        <v>97.7</v>
      </c>
    </row>
    <row r="297" spans="1:9" ht="12.75" customHeight="1">
      <c r="A297" s="7"/>
      <c r="B297" s="7"/>
      <c r="C297" s="7"/>
      <c r="D297" s="31"/>
      <c r="E297" s="31"/>
      <c r="F297" s="31"/>
    </row>
    <row r="298" spans="1:9">
      <c r="D298" s="18"/>
      <c r="E298" s="18"/>
    </row>
    <row r="299" spans="1:9">
      <c r="C299" s="1"/>
      <c r="D299" s="23"/>
      <c r="E299" s="23"/>
      <c r="F299" s="33"/>
      <c r="G299" s="33"/>
      <c r="H299" s="33"/>
      <c r="I299" s="33"/>
    </row>
    <row r="300" spans="1:9" ht="18" customHeight="1">
      <c r="B300" s="1"/>
      <c r="C300" s="2"/>
      <c r="D300" s="18"/>
      <c r="E300" s="18"/>
      <c r="F300" s="18"/>
      <c r="G300" s="18"/>
      <c r="H300" s="18"/>
      <c r="I300" s="18"/>
    </row>
    <row r="301" spans="1:9">
      <c r="B301" s="2"/>
      <c r="C301" s="3"/>
      <c r="D301" s="18"/>
      <c r="E301" s="18"/>
      <c r="F301" s="18"/>
      <c r="G301" s="18"/>
      <c r="H301" s="18"/>
      <c r="I301" s="18"/>
    </row>
    <row r="302" spans="1:9">
      <c r="D302" s="18"/>
      <c r="E302" s="18"/>
      <c r="F302" s="18"/>
      <c r="G302" s="18"/>
      <c r="H302" s="18"/>
      <c r="I302" s="18"/>
    </row>
    <row r="303" spans="1:9">
      <c r="D303" s="32"/>
      <c r="E303" s="32"/>
      <c r="F303" s="33"/>
      <c r="G303" s="33"/>
      <c r="H303" s="33"/>
      <c r="I303" s="33"/>
    </row>
    <row r="304" spans="1:9">
      <c r="D304" s="18"/>
      <c r="E304" s="18"/>
      <c r="F304" s="18"/>
      <c r="G304" s="18"/>
      <c r="H304" s="18"/>
      <c r="I304" s="18"/>
    </row>
    <row r="305" spans="4:9">
      <c r="D305" s="18"/>
      <c r="E305" s="18"/>
      <c r="F305" s="18"/>
      <c r="G305" s="18"/>
      <c r="H305" s="18"/>
      <c r="I305" s="18"/>
    </row>
    <row r="306" spans="4:9">
      <c r="D306" s="18"/>
      <c r="E306" s="18"/>
      <c r="F306" s="18"/>
      <c r="G306" s="18"/>
      <c r="H306" s="18"/>
      <c r="I306" s="18"/>
    </row>
    <row r="307" spans="4:9">
      <c r="D307" s="18"/>
      <c r="E307" s="18"/>
      <c r="F307" s="18"/>
      <c r="G307" s="18"/>
      <c r="H307" s="18"/>
      <c r="I307" s="18"/>
    </row>
    <row r="308" spans="4:9">
      <c r="D308" s="18"/>
      <c r="E308" s="18"/>
      <c r="F308" s="18"/>
      <c r="G308" s="18"/>
      <c r="H308" s="18"/>
      <c r="I308" s="18"/>
    </row>
    <row r="309" spans="4:9">
      <c r="D309" s="18"/>
      <c r="E309" s="18"/>
      <c r="F309" s="18"/>
      <c r="G309" s="18"/>
      <c r="H309" s="18"/>
      <c r="I309" s="18"/>
    </row>
    <row r="310" spans="4:9">
      <c r="D310" s="18"/>
      <c r="E310" s="18"/>
      <c r="F310" s="18"/>
      <c r="G310" s="18"/>
      <c r="H310" s="18"/>
      <c r="I310" s="18"/>
    </row>
    <row r="311" spans="4:9">
      <c r="D311" s="18"/>
      <c r="E311" s="18"/>
      <c r="F311" s="18"/>
      <c r="G311" s="18"/>
      <c r="H311" s="18"/>
      <c r="I311" s="18"/>
    </row>
    <row r="312" spans="4:9">
      <c r="D312" s="18"/>
      <c r="E312" s="18"/>
      <c r="F312" s="18"/>
      <c r="G312" s="18"/>
      <c r="H312" s="18"/>
      <c r="I312" s="18"/>
    </row>
    <row r="313" spans="4:9">
      <c r="D313" s="18"/>
      <c r="E313" s="18"/>
      <c r="F313" s="18"/>
      <c r="G313" s="18"/>
      <c r="H313" s="18"/>
      <c r="I313" s="18"/>
    </row>
    <row r="314" spans="4:9">
      <c r="D314" s="18"/>
      <c r="E314" s="18"/>
      <c r="F314" s="18"/>
      <c r="G314" s="18"/>
      <c r="H314" s="18"/>
      <c r="I314" s="18"/>
    </row>
    <row r="315" spans="4:9">
      <c r="D315" s="18"/>
      <c r="E315" s="18"/>
      <c r="F315" s="18"/>
      <c r="G315" s="18"/>
      <c r="H315" s="18"/>
      <c r="I315" s="18"/>
    </row>
    <row r="316" spans="4:9">
      <c r="D316" s="18"/>
      <c r="E316" s="18"/>
      <c r="F316" s="18"/>
      <c r="G316" s="18"/>
      <c r="H316" s="18"/>
      <c r="I316" s="18"/>
    </row>
    <row r="317" spans="4:9">
      <c r="D317" s="18"/>
      <c r="E317" s="18"/>
      <c r="F317" s="18"/>
      <c r="G317" s="18"/>
      <c r="H317" s="18"/>
      <c r="I317" s="18"/>
    </row>
    <row r="318" spans="4:9">
      <c r="D318" s="18"/>
      <c r="E318" s="18"/>
      <c r="F318" s="18"/>
      <c r="G318" s="18"/>
      <c r="H318" s="18"/>
      <c r="I318" s="18"/>
    </row>
    <row r="319" spans="4:9">
      <c r="D319" s="18"/>
      <c r="E319" s="18"/>
      <c r="F319" s="18"/>
      <c r="G319" s="18"/>
      <c r="H319" s="18"/>
      <c r="I319" s="18"/>
    </row>
    <row r="320" spans="4:9">
      <c r="D320" s="18"/>
      <c r="E320" s="18"/>
      <c r="F320" s="18"/>
      <c r="G320" s="18"/>
      <c r="H320" s="18"/>
      <c r="I320" s="18"/>
    </row>
    <row r="321" spans="4:9">
      <c r="D321" s="18"/>
      <c r="E321" s="18"/>
      <c r="F321" s="18"/>
      <c r="G321" s="18"/>
      <c r="H321" s="18"/>
      <c r="I321" s="18"/>
    </row>
  </sheetData>
  <mergeCells count="12">
    <mergeCell ref="A8:F8"/>
    <mergeCell ref="A296:C296"/>
    <mergeCell ref="D1:F1"/>
    <mergeCell ref="D2:F2"/>
    <mergeCell ref="D3:F3"/>
    <mergeCell ref="D4:F4"/>
    <mergeCell ref="A7:F7"/>
    <mergeCell ref="D303:E303"/>
    <mergeCell ref="F303:G303"/>
    <mergeCell ref="H303:I303"/>
    <mergeCell ref="F299:G299"/>
    <mergeCell ref="H299:I299"/>
  </mergeCells>
  <pageMargins left="0.98425196850393704" right="0.59055118110236227" top="0.78740157480314965" bottom="0.78740157480314965" header="0.51181102362204722" footer="0.51181102362204722"/>
  <pageSetup paperSize="9" scale="64" firstPageNumber="3" fitToHeight="0" orientation="portrait" useFirstPageNumber="1" r:id="rId1"/>
  <headerFooter>
    <oddFooter>&amp;R&amp;"Times New Roman,обычный"&amp;P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845C09-061E-4976-917E-803009E994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Дмитрий Александрович</dc:creator>
  <cp:lastModifiedBy>SilaevaOV</cp:lastModifiedBy>
  <cp:lastPrinted>2020-06-05T11:41:33Z</cp:lastPrinted>
  <dcterms:created xsi:type="dcterms:W3CDTF">2018-03-02T09:45:46Z</dcterms:created>
  <dcterms:modified xsi:type="dcterms:W3CDTF">2020-06-05T11:41:37Z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Администарторы.xlsx</vt:lpwstr>
  </property>
  <property fmtid="{D5CDD505-2E9C-101B-9397-08002B2CF9AE}" pid="3" name="Название отчета">
    <vt:lpwstr>Администарторы.xlsx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gamma</vt:lpwstr>
  </property>
  <property fmtid="{D5CDD505-2E9C-101B-9397-08002B2CF9AE}" pid="8" name="База">
    <vt:lpwstr>budget2017</vt:lpwstr>
  </property>
  <property fmtid="{D5CDD505-2E9C-101B-9397-08002B2CF9AE}" pid="9" name="Пользователь">
    <vt:lpwstr>ufin\baranovda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