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585" windowWidth="11610" windowHeight="5265"/>
  </bookViews>
  <sheets>
    <sheet name="приложение " sheetId="3" r:id="rId1"/>
    <sheet name="Лист1" sheetId="4" r:id="rId2"/>
  </sheets>
  <externalReferences>
    <externalReference r:id="rId3"/>
  </externalReferences>
  <definedNames>
    <definedName name="_xlnm.Database">[1]ТЕХАРАК!#REF!</definedName>
    <definedName name="_xlnm.Print_Area" localSheetId="0">'приложение '!$3:$4</definedName>
  </definedNames>
  <calcPr calcId="125725"/>
</workbook>
</file>

<file path=xl/calcChain.xml><?xml version="1.0" encoding="utf-8"?>
<calcChain xmlns="http://schemas.openxmlformats.org/spreadsheetml/2006/main">
  <c r="DY6" i="3"/>
  <c r="DY7"/>
  <c r="DY8"/>
  <c r="DY9"/>
  <c r="DY10"/>
  <c r="DY11"/>
  <c r="DY12"/>
  <c r="DY13"/>
  <c r="DY14"/>
  <c r="DY15"/>
  <c r="DY16"/>
  <c r="DY17"/>
  <c r="DY18"/>
  <c r="DY19"/>
  <c r="DY20"/>
  <c r="DY21"/>
  <c r="DY22"/>
  <c r="DY23"/>
  <c r="DY24"/>
  <c r="DY25"/>
  <c r="DY26"/>
  <c r="DY27"/>
  <c r="DY28"/>
  <c r="DY29"/>
  <c r="DY30"/>
  <c r="DY31"/>
  <c r="DY32"/>
  <c r="DY33"/>
  <c r="DY34"/>
  <c r="DY35"/>
  <c r="DY36"/>
  <c r="DY37"/>
  <c r="DY38"/>
  <c r="DY39"/>
  <c r="DY40"/>
  <c r="DY41"/>
  <c r="DY42"/>
  <c r="DY43"/>
  <c r="DY44"/>
  <c r="DY45"/>
  <c r="DY46"/>
  <c r="DY47"/>
  <c r="DY49"/>
  <c r="DY50"/>
  <c r="DY51"/>
  <c r="DX6"/>
  <c r="DZ6" s="1"/>
  <c r="DX7"/>
  <c r="DZ7" s="1"/>
  <c r="DX8"/>
  <c r="DZ8" s="1"/>
  <c r="DX9"/>
  <c r="DZ9" s="1"/>
  <c r="DX10"/>
  <c r="DZ10" s="1"/>
  <c r="DX11"/>
  <c r="DZ11" s="1"/>
  <c r="DX12"/>
  <c r="DZ12" s="1"/>
  <c r="DX13"/>
  <c r="DZ13" s="1"/>
  <c r="DX14"/>
  <c r="DZ14" s="1"/>
  <c r="DX15"/>
  <c r="DZ15" s="1"/>
  <c r="DX16"/>
  <c r="DZ16" s="1"/>
  <c r="DX17"/>
  <c r="DZ17" s="1"/>
  <c r="DX18"/>
  <c r="DZ18" s="1"/>
  <c r="DX19"/>
  <c r="DZ19" s="1"/>
  <c r="DX20"/>
  <c r="DZ20" s="1"/>
  <c r="DX21"/>
  <c r="DZ21" s="1"/>
  <c r="DX22"/>
  <c r="DZ22" s="1"/>
  <c r="DX23"/>
  <c r="DZ23" s="1"/>
  <c r="DX24"/>
  <c r="DZ24" s="1"/>
  <c r="DX25"/>
  <c r="DZ25" s="1"/>
  <c r="DX26"/>
  <c r="DZ26" s="1"/>
  <c r="DX27"/>
  <c r="DZ27" s="1"/>
  <c r="DX28"/>
  <c r="DZ28" s="1"/>
  <c r="DX29"/>
  <c r="DZ29" s="1"/>
  <c r="DX30"/>
  <c r="DZ30" s="1"/>
  <c r="DX31"/>
  <c r="DZ31" s="1"/>
  <c r="DX32"/>
  <c r="DZ32" s="1"/>
  <c r="DX33"/>
  <c r="DZ33" s="1"/>
  <c r="DX34"/>
  <c r="DZ34" s="1"/>
  <c r="DX35"/>
  <c r="DZ35" s="1"/>
  <c r="DX36"/>
  <c r="DZ36" s="1"/>
  <c r="DX37"/>
  <c r="DZ37" s="1"/>
  <c r="DX38"/>
  <c r="DZ38" s="1"/>
  <c r="DX39"/>
  <c r="DZ39" s="1"/>
  <c r="DX40"/>
  <c r="DZ40" s="1"/>
  <c r="DX41"/>
  <c r="DZ41" s="1"/>
  <c r="DX42"/>
  <c r="DZ42" s="1"/>
  <c r="DX43"/>
  <c r="DZ43" s="1"/>
  <c r="DX44"/>
  <c r="DZ44" s="1"/>
  <c r="DX45"/>
  <c r="DZ45" s="1"/>
  <c r="DX46"/>
  <c r="DZ46" s="1"/>
  <c r="DX47"/>
  <c r="DZ47" s="1"/>
  <c r="DX48"/>
  <c r="DZ48" s="1"/>
  <c r="DX49"/>
  <c r="DZ49" s="1"/>
  <c r="DX50"/>
  <c r="DZ50" s="1"/>
  <c r="DX51"/>
  <c r="DZ51" s="1"/>
  <c r="DY5"/>
  <c r="DY52" s="1"/>
  <c r="DX5"/>
  <c r="DV52"/>
  <c r="DW52"/>
  <c r="DU52"/>
  <c r="DX52" l="1"/>
  <c r="DZ5"/>
  <c r="DZ52" s="1"/>
  <c r="O44" l="1"/>
  <c r="N44" s="1"/>
  <c r="O47"/>
  <c r="N47" s="1"/>
  <c r="O41"/>
  <c r="N41" s="1"/>
  <c r="O40"/>
  <c r="N40" s="1"/>
  <c r="O30" l="1"/>
  <c r="N30" s="1"/>
  <c r="O29"/>
  <c r="N29" s="1"/>
  <c r="O8"/>
  <c r="N8" s="1"/>
  <c r="O24"/>
  <c r="N24" s="1"/>
  <c r="O46"/>
  <c r="N46" s="1"/>
  <c r="O48"/>
  <c r="N48" s="1"/>
  <c r="O23"/>
  <c r="N23" s="1"/>
  <c r="O42"/>
  <c r="N42" s="1"/>
  <c r="O6"/>
  <c r="N6" s="1"/>
  <c r="O43"/>
  <c r="N43" s="1"/>
  <c r="O7"/>
  <c r="N7" s="1"/>
  <c r="O31"/>
  <c r="N31" s="1"/>
  <c r="O12"/>
  <c r="N12" s="1"/>
  <c r="O22"/>
  <c r="N22" s="1"/>
  <c r="O39"/>
  <c r="N39" s="1"/>
  <c r="O5"/>
  <c r="N5" s="1"/>
  <c r="O10"/>
  <c r="N10" s="1"/>
  <c r="O38"/>
  <c r="N38" s="1"/>
  <c r="O11"/>
  <c r="N11" s="1"/>
  <c r="CM1" i="4"/>
  <c r="CA1"/>
  <c r="BX1"/>
  <c r="BT1"/>
  <c r="N1"/>
  <c r="M1"/>
  <c r="CV1" l="1"/>
  <c r="CW1" s="1"/>
  <c r="DN52" i="3"/>
  <c r="DO52"/>
</calcChain>
</file>

<file path=xl/sharedStrings.xml><?xml version="1.0" encoding="utf-8"?>
<sst xmlns="http://schemas.openxmlformats.org/spreadsheetml/2006/main" count="364" uniqueCount="134">
  <si>
    <t>51:П:НЖ-</t>
  </si>
  <si>
    <t>п</t>
  </si>
  <si>
    <t>51:О:НЖ-</t>
  </si>
  <si>
    <t>о</t>
  </si>
  <si>
    <t xml:space="preserve"> -</t>
  </si>
  <si>
    <t>кирп.</t>
  </si>
  <si>
    <t>пан.кир.</t>
  </si>
  <si>
    <t>кр.пан.</t>
  </si>
  <si>
    <t>нежилые помещения в жилом доме</t>
  </si>
  <si>
    <t>51:Л:НЖ-</t>
  </si>
  <si>
    <t>г.Мурманск,</t>
  </si>
  <si>
    <t>л</t>
  </si>
  <si>
    <t>нж-</t>
  </si>
  <si>
    <t>л-</t>
  </si>
  <si>
    <t>кр.пан</t>
  </si>
  <si>
    <t>ИТОГО:</t>
  </si>
  <si>
    <t>№ п/п</t>
  </si>
  <si>
    <t>Тип                 муниципального объекта недвижимости</t>
  </si>
  <si>
    <t>Реестровый номер</t>
  </si>
  <si>
    <t>Адрес объекта недвижимости</t>
  </si>
  <si>
    <t>Общая площадь муниципального объекта недвижимости (кв.м)</t>
  </si>
  <si>
    <t>В том числе площадь  подвала (кв.м)</t>
  </si>
  <si>
    <t>исключить из общей</t>
  </si>
  <si>
    <t>исключить из подвала</t>
  </si>
  <si>
    <t>Балансовая стоимость на 01.04.2005 (руб.)</t>
  </si>
  <si>
    <t>Невского, 95</t>
  </si>
  <si>
    <t>01010295</t>
  </si>
  <si>
    <t>Невского д.95</t>
  </si>
  <si>
    <t xml:space="preserve">Невского д.95                  </t>
  </si>
  <si>
    <t>Общая площадь 9-104</t>
  </si>
  <si>
    <t>Площадь подвала 9-104</t>
  </si>
  <si>
    <t>Балансовая 9-104</t>
  </si>
  <si>
    <t>Хлобыстова, 16 к.2</t>
  </si>
  <si>
    <t>01010546</t>
  </si>
  <si>
    <t>Александрова, 34 к.1</t>
  </si>
  <si>
    <t>01010212</t>
  </si>
  <si>
    <t>В.-Ростинское шоссе, 11</t>
  </si>
  <si>
    <t>01011193</t>
  </si>
  <si>
    <t>пр.Г.-североморцев, 11 к2</t>
  </si>
  <si>
    <t>01010082</t>
  </si>
  <si>
    <t>Гагарина, 1а, (общ.)</t>
  </si>
  <si>
    <t>01010064</t>
  </si>
  <si>
    <t>Гаджиева, 4</t>
  </si>
  <si>
    <t>01010134</t>
  </si>
  <si>
    <t>Гвардейская, 7</t>
  </si>
  <si>
    <t>01010706</t>
  </si>
  <si>
    <t>Космодемьянской, 29</t>
  </si>
  <si>
    <t>01011654</t>
  </si>
  <si>
    <t>Космодемьянской, 33</t>
  </si>
  <si>
    <t>01011656</t>
  </si>
  <si>
    <t>пр.Кольский, 102</t>
  </si>
  <si>
    <t>01011430</t>
  </si>
  <si>
    <t>Крупской, 66</t>
  </si>
  <si>
    <t>01012022</t>
  </si>
  <si>
    <t>Куйбышева, 1а</t>
  </si>
  <si>
    <t>01010861</t>
  </si>
  <si>
    <t>пр.Ленина, 48</t>
  </si>
  <si>
    <t>01010668</t>
  </si>
  <si>
    <t>пр.Ленина, 72</t>
  </si>
  <si>
    <t>01010677</t>
  </si>
  <si>
    <t>пр.Ленина, 88</t>
  </si>
  <si>
    <t>1940-41</t>
  </si>
  <si>
    <t>01010746</t>
  </si>
  <si>
    <t>Ломоносова, 17 к.2</t>
  </si>
  <si>
    <t>Кошевого, 22</t>
  </si>
  <si>
    <t>01011321</t>
  </si>
  <si>
    <t>Павлова, 57</t>
  </si>
  <si>
    <t>01010862</t>
  </si>
  <si>
    <t>Папанина, 5</t>
  </si>
  <si>
    <t>01011216</t>
  </si>
  <si>
    <t>Сафонова, 30</t>
  </si>
  <si>
    <t>01012634</t>
  </si>
  <si>
    <t>Свердлова, 74</t>
  </si>
  <si>
    <t>01010602</t>
  </si>
  <si>
    <t>проезд Связи, 20</t>
  </si>
  <si>
    <t>01010958</t>
  </si>
  <si>
    <t>Халтурина, 3</t>
  </si>
  <si>
    <t>01011574</t>
  </si>
  <si>
    <t>В том числе площадь  подвала (кв.м)    в 9-104</t>
  </si>
  <si>
    <t>Общая площадь муниципального объекта недвижимости (кв.м)                       в 9-104</t>
  </si>
  <si>
    <t>Общая площадь муниципального объекта недвижимости (кв.м)                       исключаемая</t>
  </si>
  <si>
    <t>В том числе площадь  подвала (кв.м)    исключаемая</t>
  </si>
  <si>
    <t>Балансовая стоимость на 01.04.2005 (руб.) в 9-104</t>
  </si>
  <si>
    <t>Баумана д.24</t>
  </si>
  <si>
    <t>Баумана д.38</t>
  </si>
  <si>
    <t>пр.Кирова д.20 а</t>
  </si>
  <si>
    <t>пр.Кирова д.53 а</t>
  </si>
  <si>
    <t>пр.Кольский д.80</t>
  </si>
  <si>
    <t>пр.Кольский д.133</t>
  </si>
  <si>
    <t>пр.Кольский д.212</t>
  </si>
  <si>
    <t>пр.Ленина д.21</t>
  </si>
  <si>
    <t>Марата д.16</t>
  </si>
  <si>
    <t>Новое Плато д.19</t>
  </si>
  <si>
    <t>пер.Охотничий д.19</t>
  </si>
  <si>
    <t>Папанина д.22</t>
  </si>
  <si>
    <t>Папанина д.34/25</t>
  </si>
  <si>
    <t>Полярные Зори д.38</t>
  </si>
  <si>
    <t>Свердлова д.70</t>
  </si>
  <si>
    <t>проезд Связи д.26</t>
  </si>
  <si>
    <t>Старостина д.5</t>
  </si>
  <si>
    <t>Старостина д.33</t>
  </si>
  <si>
    <t>Фадеев Ручей д.38</t>
  </si>
  <si>
    <t>Шабалина д.45</t>
  </si>
  <si>
    <t>Шевченко д.1 а</t>
  </si>
  <si>
    <t>Адмирала флота Лобова д.33/2</t>
  </si>
  <si>
    <t>Адмирала флота Лобова д.9</t>
  </si>
  <si>
    <t>Адмирала флота Лобова д.9 корп.4</t>
  </si>
  <si>
    <t>Александра Невского д.92</t>
  </si>
  <si>
    <t xml:space="preserve">пр.Героев-североморцев д.5 корп. 1        </t>
  </si>
  <si>
    <t xml:space="preserve">пр.Героев-североморцев д.5 корп. 3        </t>
  </si>
  <si>
    <t>пр.Героев-североморцев д.61/21</t>
  </si>
  <si>
    <t>Ивана Сивко д.9</t>
  </si>
  <si>
    <t>Ивана Сивко д.9 корп.1</t>
  </si>
  <si>
    <t>Ивана Сивко д.9 корп.2</t>
  </si>
  <si>
    <t>Чумбарова-Лучинского д.24</t>
  </si>
  <si>
    <t>Чумбарова-Лучинского д.33</t>
  </si>
  <si>
    <t>Чумбарова-Лучинского д.40 корп.3</t>
  </si>
  <si>
    <t>Чумбарова-Лучинского д.46 корп.2</t>
  </si>
  <si>
    <t>Капитана Буркова д.43</t>
  </si>
  <si>
    <t>Академика Книповича д.24</t>
  </si>
  <si>
    <t>Капитана Маклакова д.43</t>
  </si>
  <si>
    <t>проезд Рыбный д.4</t>
  </si>
  <si>
    <t>Георгия Седова д.22</t>
  </si>
  <si>
    <t>Георгия Седова д.24</t>
  </si>
  <si>
    <t>Героев Рыбачьего д.26</t>
  </si>
  <si>
    <t>Героев Рыбачьего д.43</t>
  </si>
  <si>
    <t>Зелёная д.80</t>
  </si>
  <si>
    <t>проезд Молодежный д.11</t>
  </si>
  <si>
    <t xml:space="preserve">Глава муниципального образования          
город Мурманск                                                                                                                                                                                                 А.Б. Веллер </t>
  </si>
  <si>
    <t>проезд Ивана Халатина д.4</t>
  </si>
  <si>
    <t>Магомета Гаджиева д.16</t>
  </si>
  <si>
    <t>№ п/п в приложении № 1 к решению Мурманского городского Совета                       от 30.05.2005                 № 9-104</t>
  </si>
  <si>
    <t>Изменения в приложение № 1 к решению Мурманского городского Совета от 30.05.2005 № 9-104 "О реестре муниципального имущества города Мурманска"                                       (в редакции решения Совета депутатов города Мурманска от 31.03.2016 № 24-369)</t>
  </si>
  <si>
    <t>Приложение  к решению                                                             Совета депутатов города Мурманска                                                                   от 23 июня 2016 № 27-423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</si>
</sst>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#,##0_р_."/>
    <numFmt numFmtId="166" formatCode="_(* #,##0_);_(* \(#,##0\);_(* &quot;-&quot;??_);_(@_)"/>
    <numFmt numFmtId="167" formatCode="0000"/>
  </numFmts>
  <fonts count="8">
    <font>
      <sz val="12"/>
      <name val="Times New Roman"/>
      <charset val="204"/>
    </font>
    <font>
      <sz val="12"/>
      <name val="Times New Roman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/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right" vertical="center" wrapText="1"/>
    </xf>
    <xf numFmtId="167" fontId="5" fillId="0" borderId="6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Continuous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6" fontId="5" fillId="0" borderId="3" xfId="4" applyNumberFormat="1" applyFont="1" applyFill="1" applyBorder="1" applyAlignment="1">
      <alignment horizontal="center" vertical="center" wrapText="1"/>
    </xf>
    <xf numFmtId="3" fontId="5" fillId="0" borderId="3" xfId="4" applyNumberFormat="1" applyFont="1" applyFill="1" applyBorder="1" applyAlignment="1">
      <alignment horizontal="right" vertical="center" wrapText="1"/>
    </xf>
    <xf numFmtId="166" fontId="5" fillId="0" borderId="3" xfId="4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3" applyFont="1" applyFill="1" applyBorder="1" applyAlignment="1">
      <alignment horizontal="right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4" fontId="5" fillId="0" borderId="3" xfId="3" applyNumberFormat="1" applyFont="1" applyFill="1" applyBorder="1" applyAlignment="1">
      <alignment vertical="center" wrapText="1"/>
    </xf>
    <xf numFmtId="4" fontId="5" fillId="0" borderId="3" xfId="2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/>
    </xf>
    <xf numFmtId="0" fontId="6" fillId="0" borderId="0" xfId="0" applyFont="1" applyFill="1"/>
    <xf numFmtId="4" fontId="6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right" vertical="center" wrapText="1"/>
    </xf>
    <xf numFmtId="167" fontId="6" fillId="0" borderId="8" xfId="2" applyNumberFormat="1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66" fontId="6" fillId="0" borderId="4" xfId="4" applyNumberFormat="1" applyFont="1" applyFill="1" applyBorder="1" applyAlignment="1">
      <alignment horizontal="center" vertical="center" wrapText="1"/>
    </xf>
    <xf numFmtId="3" fontId="6" fillId="0" borderId="4" xfId="4" applyNumberFormat="1" applyFont="1" applyFill="1" applyBorder="1" applyAlignment="1">
      <alignment horizontal="right" vertical="center" wrapText="1"/>
    </xf>
    <xf numFmtId="166" fontId="6" fillId="0" borderId="4" xfId="4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3" applyFont="1" applyFill="1" applyBorder="1" applyAlignment="1">
      <alignment horizontal="right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left" vertical="center" wrapText="1"/>
    </xf>
    <xf numFmtId="0" fontId="6" fillId="0" borderId="4" xfId="3" applyFont="1" applyFill="1" applyBorder="1" applyAlignment="1">
      <alignment vertical="center" wrapText="1"/>
    </xf>
    <xf numFmtId="4" fontId="6" fillId="0" borderId="4" xfId="3" applyNumberFormat="1" applyFont="1" applyFill="1" applyBorder="1" applyAlignment="1">
      <alignment vertical="center" wrapText="1"/>
    </xf>
    <xf numFmtId="4" fontId="6" fillId="0" borderId="4" xfId="2" applyNumberFormat="1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 wrapText="1"/>
    </xf>
    <xf numFmtId="4" fontId="6" fillId="0" borderId="4" xfId="2" applyNumberFormat="1" applyFont="1" applyFill="1" applyBorder="1" applyAlignment="1">
      <alignment horizontal="right" vertical="center" wrapText="1"/>
    </xf>
    <xf numFmtId="4" fontId="6" fillId="0" borderId="3" xfId="3" applyNumberFormat="1" applyFont="1" applyFill="1" applyBorder="1" applyAlignment="1">
      <alignment vertical="center" wrapText="1"/>
    </xf>
    <xf numFmtId="4" fontId="6" fillId="0" borderId="3" xfId="2" applyNumberFormat="1" applyFont="1" applyFill="1" applyBorder="1" applyAlignment="1">
      <alignment vertical="center" wrapText="1"/>
    </xf>
    <xf numFmtId="4" fontId="6" fillId="2" borderId="3" xfId="3" applyNumberFormat="1" applyFont="1" applyFill="1" applyBorder="1" applyAlignment="1">
      <alignment vertical="center" wrapText="1"/>
    </xf>
    <xf numFmtId="4" fontId="6" fillId="2" borderId="3" xfId="2" applyNumberFormat="1" applyFont="1" applyFill="1" applyBorder="1" applyAlignment="1">
      <alignment vertical="center" wrapText="1"/>
    </xf>
    <xf numFmtId="4" fontId="6" fillId="2" borderId="3" xfId="2" applyNumberFormat="1" applyFont="1" applyFill="1" applyBorder="1" applyAlignment="1">
      <alignment horizontal="center" vertical="center" wrapText="1"/>
    </xf>
    <xf numFmtId="4" fontId="6" fillId="0" borderId="3" xfId="3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66" fontId="6" fillId="0" borderId="3" xfId="4" applyNumberFormat="1" applyFont="1" applyFill="1" applyBorder="1" applyAlignment="1">
      <alignment horizontal="center" vertical="center" wrapText="1"/>
    </xf>
    <xf numFmtId="3" fontId="6" fillId="0" borderId="3" xfId="4" applyNumberFormat="1" applyFont="1" applyFill="1" applyBorder="1" applyAlignment="1">
      <alignment horizontal="right" vertical="center" wrapText="1"/>
    </xf>
    <xf numFmtId="166" fontId="6" fillId="0" borderId="3" xfId="4" applyNumberFormat="1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3" applyFont="1" applyFill="1" applyBorder="1" applyAlignment="1">
      <alignment horizontal="right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left" vertical="center" wrapText="1"/>
    </xf>
    <xf numFmtId="0" fontId="6" fillId="0" borderId="3" xfId="3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top" wrapText="1"/>
    </xf>
    <xf numFmtId="4" fontId="6" fillId="0" borderId="3" xfId="2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Continuous" vertical="center" wrapText="1"/>
    </xf>
    <xf numFmtId="167" fontId="6" fillId="0" borderId="6" xfId="2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8" xfId="3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Continuous" vertical="center" wrapText="1"/>
    </xf>
    <xf numFmtId="4" fontId="6" fillId="2" borderId="3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2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66" fontId="6" fillId="0" borderId="0" xfId="4" applyNumberFormat="1" applyFont="1" applyFill="1" applyBorder="1" applyAlignment="1">
      <alignment horizontal="center" vertical="center" wrapText="1"/>
    </xf>
    <xf numFmtId="3" fontId="6" fillId="0" borderId="0" xfId="4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vertical="center" wrapText="1"/>
    </xf>
    <xf numFmtId="4" fontId="6" fillId="0" borderId="0" xfId="3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Данные (2)_1" xfId="2"/>
    <cellStyle name="Обычный_нежилое-для МРИВЦэ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TAIR\SYS\WINDOWS\&#1058;&#1077;&#1093;&#1072;&#1088;&#1072;&#1082;%20&#1052;&#1055;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АРАК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55"/>
  <sheetViews>
    <sheetView tabSelected="1" zoomScaleNormal="100" zoomScalePageLayoutView="80" workbookViewId="0">
      <selection activeCell="DV1" sqref="DV1:EB1"/>
    </sheetView>
  </sheetViews>
  <sheetFormatPr defaultRowHeight="18.75"/>
  <cols>
    <col min="1" max="1" width="5" style="3" customWidth="1"/>
    <col min="2" max="2" width="17.5" style="3" customWidth="1"/>
    <col min="3" max="3" width="0" style="3" hidden="1" customWidth="1"/>
    <col min="4" max="4" width="17.25" style="3" customWidth="1"/>
    <col min="5" max="5" width="11" style="3" customWidth="1"/>
    <col min="6" max="6" width="6.25" style="3" customWidth="1"/>
    <col min="7" max="7" width="13.5" style="3" customWidth="1"/>
    <col min="8" max="67" width="0" style="3" hidden="1" customWidth="1"/>
    <col min="68" max="68" width="27.625" style="3" customWidth="1"/>
    <col min="69" max="98" width="9" style="3" hidden="1" customWidth="1"/>
    <col min="99" max="99" width="16.125" style="3" hidden="1" customWidth="1"/>
    <col min="100" max="100" width="16.25" style="3" hidden="1" customWidth="1"/>
    <col min="101" max="101" width="7.25" style="3" hidden="1" customWidth="1"/>
    <col min="102" max="102" width="16.125" style="4" hidden="1" customWidth="1"/>
    <col min="103" max="117" width="9" style="3" hidden="1" customWidth="1"/>
    <col min="118" max="118" width="15.125" style="5" hidden="1" customWidth="1"/>
    <col min="119" max="123" width="12.375" style="5" hidden="1" customWidth="1"/>
    <col min="124" max="124" width="14.375" style="5" hidden="1" customWidth="1"/>
    <col min="125" max="125" width="18.75" style="45" hidden="1" customWidth="1"/>
    <col min="126" max="127" width="17.125" style="45" hidden="1" customWidth="1"/>
    <col min="128" max="128" width="19.125" style="10" customWidth="1"/>
    <col min="129" max="130" width="18.375" style="10" customWidth="1"/>
    <col min="131" max="132" width="18.375" style="10" hidden="1" customWidth="1"/>
    <col min="133" max="16384" width="9" style="3"/>
  </cols>
  <sheetData>
    <row r="1" spans="1:207" ht="103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7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8"/>
      <c r="DO1" s="48"/>
      <c r="DP1" s="48"/>
      <c r="DQ1" s="48"/>
      <c r="DR1" s="48"/>
      <c r="DS1" s="48"/>
      <c r="DT1" s="48"/>
      <c r="DU1" s="49"/>
      <c r="DV1" s="142" t="s">
        <v>133</v>
      </c>
      <c r="DW1" s="142"/>
      <c r="DX1" s="142"/>
      <c r="DY1" s="142"/>
      <c r="DZ1" s="142"/>
      <c r="EA1" s="142"/>
      <c r="EB1" s="142"/>
    </row>
    <row r="2" spans="1:207" s="1" customFormat="1" ht="96.75" customHeight="1">
      <c r="A2" s="145" t="s">
        <v>132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s="1" customFormat="1" ht="180.75" customHeight="1">
      <c r="A3" s="50" t="s">
        <v>16</v>
      </c>
      <c r="B3" s="50" t="s">
        <v>131</v>
      </c>
      <c r="C3" s="50"/>
      <c r="D3" s="50" t="s">
        <v>17</v>
      </c>
      <c r="E3" s="147" t="s">
        <v>18</v>
      </c>
      <c r="F3" s="147"/>
      <c r="G3" s="147" t="s">
        <v>19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 t="s">
        <v>22</v>
      </c>
      <c r="DQ3" s="50" t="s">
        <v>23</v>
      </c>
      <c r="DR3" s="50" t="s">
        <v>29</v>
      </c>
      <c r="DS3" s="50" t="s">
        <v>30</v>
      </c>
      <c r="DT3" s="50" t="s">
        <v>31</v>
      </c>
      <c r="DU3" s="51" t="s">
        <v>79</v>
      </c>
      <c r="DV3" s="52" t="s">
        <v>78</v>
      </c>
      <c r="DW3" s="52" t="s">
        <v>82</v>
      </c>
      <c r="DX3" s="53" t="s">
        <v>20</v>
      </c>
      <c r="DY3" s="54" t="s">
        <v>21</v>
      </c>
      <c r="DZ3" s="54" t="s">
        <v>24</v>
      </c>
      <c r="EA3" s="51" t="s">
        <v>80</v>
      </c>
      <c r="EB3" s="52" t="s">
        <v>81</v>
      </c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s="1" customFormat="1" ht="17.25" customHeight="1">
      <c r="A4" s="55">
        <v>1</v>
      </c>
      <c r="B4" s="55">
        <v>2</v>
      </c>
      <c r="C4" s="55"/>
      <c r="D4" s="55">
        <v>3</v>
      </c>
      <c r="E4" s="146">
        <v>4</v>
      </c>
      <c r="F4" s="146"/>
      <c r="G4" s="146">
        <v>5</v>
      </c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6">
        <v>6</v>
      </c>
      <c r="DV4" s="56">
        <v>7</v>
      </c>
      <c r="DW4" s="56"/>
      <c r="DX4" s="50">
        <v>6</v>
      </c>
      <c r="DY4" s="50">
        <v>7</v>
      </c>
      <c r="DZ4" s="50">
        <v>8</v>
      </c>
      <c r="EA4" s="50"/>
      <c r="EB4" s="50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7" s="8" customFormat="1" ht="63" customHeight="1">
      <c r="A5" s="54">
        <v>1</v>
      </c>
      <c r="B5" s="54">
        <v>117</v>
      </c>
      <c r="C5" s="57">
        <v>214</v>
      </c>
      <c r="D5" s="57" t="s">
        <v>8</v>
      </c>
      <c r="E5" s="58" t="s">
        <v>9</v>
      </c>
      <c r="F5" s="59">
        <v>117</v>
      </c>
      <c r="G5" s="60" t="s">
        <v>10</v>
      </c>
      <c r="H5" s="61" t="s">
        <v>11</v>
      </c>
      <c r="I5" s="62" t="s">
        <v>38</v>
      </c>
      <c r="J5" s="61">
        <v>2</v>
      </c>
      <c r="K5" s="63">
        <v>506</v>
      </c>
      <c r="L5" s="63" t="s">
        <v>11</v>
      </c>
      <c r="M5" s="63"/>
      <c r="N5" s="61">
        <f>O5+P5</f>
        <v>4344.1000000000004</v>
      </c>
      <c r="O5" s="61">
        <f>AF5-AG5-AH5</f>
        <v>278.50000000000006</v>
      </c>
      <c r="P5" s="61">
        <v>4065.6</v>
      </c>
      <c r="Q5" s="61">
        <v>1971</v>
      </c>
      <c r="R5" s="61" t="s">
        <v>7</v>
      </c>
      <c r="S5" s="61">
        <v>1990</v>
      </c>
      <c r="T5" s="61">
        <v>9</v>
      </c>
      <c r="U5" s="61">
        <v>2</v>
      </c>
      <c r="V5" s="61">
        <v>15</v>
      </c>
      <c r="W5" s="61">
        <v>4665</v>
      </c>
      <c r="X5" s="61">
        <v>960</v>
      </c>
      <c r="Y5" s="61">
        <v>17463</v>
      </c>
      <c r="Z5" s="61">
        <v>4403</v>
      </c>
      <c r="AA5" s="61"/>
      <c r="AB5" s="61"/>
      <c r="AC5" s="61">
        <v>3888.8</v>
      </c>
      <c r="AD5" s="61">
        <v>2650.3</v>
      </c>
      <c r="AE5" s="61">
        <v>4065.6</v>
      </c>
      <c r="AF5" s="61">
        <v>514.20000000000005</v>
      </c>
      <c r="AG5" s="61"/>
      <c r="AH5" s="61">
        <v>235.7</v>
      </c>
      <c r="AI5" s="61">
        <v>16.100000000000001</v>
      </c>
      <c r="AJ5" s="61">
        <v>16.100000000000001</v>
      </c>
      <c r="AK5" s="61"/>
      <c r="AL5" s="61"/>
      <c r="AM5" s="61">
        <v>72</v>
      </c>
      <c r="AN5" s="61"/>
      <c r="AO5" s="61"/>
      <c r="AP5" s="61"/>
      <c r="AQ5" s="61"/>
      <c r="AR5" s="61">
        <v>18</v>
      </c>
      <c r="AS5" s="61">
        <v>788.1</v>
      </c>
      <c r="AT5" s="61">
        <v>495.8</v>
      </c>
      <c r="AU5" s="61">
        <v>54</v>
      </c>
      <c r="AV5" s="61">
        <v>3100.7</v>
      </c>
      <c r="AW5" s="61">
        <v>2154.5</v>
      </c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3">
        <v>506</v>
      </c>
      <c r="BM5" s="63" t="s">
        <v>11</v>
      </c>
      <c r="BN5" s="64" t="s">
        <v>39</v>
      </c>
      <c r="BO5" s="64"/>
      <c r="BP5" s="65" t="s">
        <v>130</v>
      </c>
      <c r="BQ5" s="66"/>
      <c r="BR5" s="67"/>
      <c r="BS5" s="67"/>
      <c r="BT5" s="67"/>
      <c r="BU5" s="68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9"/>
      <c r="CJ5" s="67"/>
      <c r="CK5" s="67"/>
      <c r="CL5" s="70"/>
      <c r="CM5" s="67"/>
      <c r="CN5" s="67"/>
      <c r="CO5" s="71"/>
      <c r="CP5" s="72"/>
      <c r="CQ5" s="73"/>
      <c r="CR5" s="74"/>
      <c r="CS5" s="75"/>
      <c r="CT5" s="76"/>
      <c r="CU5" s="77"/>
      <c r="CV5" s="78"/>
      <c r="CW5" s="79"/>
      <c r="CX5" s="80"/>
      <c r="CY5" s="81"/>
      <c r="CZ5" s="82"/>
      <c r="DA5" s="83"/>
      <c r="DB5" s="70"/>
      <c r="DC5" s="84"/>
      <c r="DD5" s="85"/>
      <c r="DE5" s="86"/>
      <c r="DF5" s="86"/>
      <c r="DG5" s="86"/>
      <c r="DH5" s="86"/>
      <c r="DI5" s="86"/>
      <c r="DJ5" s="86"/>
      <c r="DK5" s="86"/>
      <c r="DL5" s="86"/>
      <c r="DM5" s="86"/>
      <c r="DN5" s="87"/>
      <c r="DO5" s="87"/>
      <c r="DP5" s="87"/>
      <c r="DQ5" s="87"/>
      <c r="DR5" s="88"/>
      <c r="DS5" s="89"/>
      <c r="DT5" s="89"/>
      <c r="DU5" s="90">
        <v>615.20000000000005</v>
      </c>
      <c r="DV5" s="91">
        <v>0</v>
      </c>
      <c r="DW5" s="92">
        <v>2625279.64</v>
      </c>
      <c r="DX5" s="93">
        <f t="shared" ref="DX5:DX47" si="0">DU5-EA5</f>
        <v>588.70000000000005</v>
      </c>
      <c r="DY5" s="94">
        <f t="shared" ref="DY5:DY47" si="1">DV5-EB5</f>
        <v>0</v>
      </c>
      <c r="DZ5" s="94">
        <f t="shared" ref="DZ5:DZ51" si="2">DX5*DW5/DU5</f>
        <v>2512194.6099934978</v>
      </c>
      <c r="EA5" s="94">
        <v>26.5</v>
      </c>
      <c r="EB5" s="94">
        <v>0</v>
      </c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</row>
    <row r="6" spans="1:207" s="8" customFormat="1" ht="63" customHeight="1">
      <c r="A6" s="54">
        <v>2</v>
      </c>
      <c r="B6" s="54">
        <v>228</v>
      </c>
      <c r="C6" s="54">
        <v>226</v>
      </c>
      <c r="D6" s="54" t="s">
        <v>8</v>
      </c>
      <c r="E6" s="58" t="s">
        <v>9</v>
      </c>
      <c r="F6" s="59">
        <v>228</v>
      </c>
      <c r="G6" s="95" t="s">
        <v>10</v>
      </c>
      <c r="H6" s="96" t="s">
        <v>1</v>
      </c>
      <c r="I6" s="97" t="s">
        <v>52</v>
      </c>
      <c r="J6" s="96">
        <v>11</v>
      </c>
      <c r="K6" s="96">
        <v>432</v>
      </c>
      <c r="L6" s="96" t="s">
        <v>1</v>
      </c>
      <c r="M6" s="96"/>
      <c r="N6" s="98">
        <f>O6+P6</f>
        <v>4257.3999999999996</v>
      </c>
      <c r="O6" s="98">
        <f>AF6-AG6-AH6</f>
        <v>281.7</v>
      </c>
      <c r="P6" s="99">
        <v>3975.7</v>
      </c>
      <c r="Q6" s="96">
        <v>1984</v>
      </c>
      <c r="R6" s="96" t="s">
        <v>7</v>
      </c>
      <c r="S6" s="96">
        <v>1991</v>
      </c>
      <c r="T6" s="96">
        <v>9</v>
      </c>
      <c r="U6" s="96">
        <v>2</v>
      </c>
      <c r="V6" s="96">
        <v>9</v>
      </c>
      <c r="W6" s="99">
        <v>4026</v>
      </c>
      <c r="X6" s="99">
        <v>671</v>
      </c>
      <c r="Y6" s="99">
        <v>16415</v>
      </c>
      <c r="Z6" s="99">
        <v>4091.9</v>
      </c>
      <c r="AA6" s="99"/>
      <c r="AB6" s="99"/>
      <c r="AC6" s="99">
        <v>3810.2</v>
      </c>
      <c r="AD6" s="99">
        <v>2571.1999999999998</v>
      </c>
      <c r="AE6" s="99">
        <v>3975.7</v>
      </c>
      <c r="AF6" s="99">
        <v>281.7</v>
      </c>
      <c r="AG6" s="99"/>
      <c r="AH6" s="99"/>
      <c r="AI6" s="99">
        <v>47</v>
      </c>
      <c r="AJ6" s="99">
        <v>47</v>
      </c>
      <c r="AK6" s="99"/>
      <c r="AL6" s="99"/>
      <c r="AM6" s="99">
        <v>72</v>
      </c>
      <c r="AN6" s="99"/>
      <c r="AO6" s="99"/>
      <c r="AP6" s="99"/>
      <c r="AQ6" s="99">
        <v>27</v>
      </c>
      <c r="AR6" s="99">
        <v>1165.2</v>
      </c>
      <c r="AS6" s="99">
        <v>738.5</v>
      </c>
      <c r="AT6" s="99">
        <v>45</v>
      </c>
      <c r="AU6" s="99">
        <v>2645</v>
      </c>
      <c r="AV6" s="99"/>
      <c r="AW6" s="99">
        <v>1832.7</v>
      </c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6"/>
      <c r="BL6" s="96">
        <v>432</v>
      </c>
      <c r="BM6" s="96" t="s">
        <v>1</v>
      </c>
      <c r="BN6" s="100" t="s">
        <v>53</v>
      </c>
      <c r="BO6" s="100"/>
      <c r="BP6" s="65" t="s">
        <v>104</v>
      </c>
      <c r="BQ6" s="101"/>
      <c r="BR6" s="102"/>
      <c r="BS6" s="102"/>
      <c r="BT6" s="102"/>
      <c r="BU6" s="103"/>
      <c r="BV6" s="102"/>
      <c r="BW6" s="104"/>
      <c r="BX6" s="104"/>
      <c r="BY6" s="102"/>
      <c r="BZ6" s="104"/>
      <c r="CA6" s="104"/>
      <c r="CB6" s="102"/>
      <c r="CC6" s="102"/>
      <c r="CD6" s="104"/>
      <c r="CE6" s="104"/>
      <c r="CF6" s="102"/>
      <c r="CG6" s="102"/>
      <c r="CH6" s="102"/>
      <c r="CI6" s="104"/>
      <c r="CJ6" s="104"/>
      <c r="CK6" s="104"/>
      <c r="CL6" s="50"/>
      <c r="CM6" s="102"/>
      <c r="CN6" s="102"/>
      <c r="CO6" s="105"/>
      <c r="CP6" s="106"/>
      <c r="CQ6" s="107"/>
      <c r="CR6" s="108"/>
      <c r="CS6" s="109"/>
      <c r="CT6" s="110"/>
      <c r="CU6" s="88"/>
      <c r="CV6" s="89"/>
      <c r="CW6" s="111"/>
      <c r="CX6" s="112"/>
      <c r="CY6" s="113"/>
      <c r="CZ6" s="114"/>
      <c r="DA6" s="115"/>
      <c r="DB6" s="50"/>
      <c r="DC6" s="116"/>
      <c r="DD6" s="117"/>
      <c r="DE6" s="86"/>
      <c r="DF6" s="86"/>
      <c r="DG6" s="86"/>
      <c r="DH6" s="86"/>
      <c r="DI6" s="86"/>
      <c r="DJ6" s="86"/>
      <c r="DK6" s="86"/>
      <c r="DL6" s="86"/>
      <c r="DM6" s="86"/>
      <c r="DN6" s="118"/>
      <c r="DO6" s="118"/>
      <c r="DP6" s="118"/>
      <c r="DQ6" s="118"/>
      <c r="DR6" s="88"/>
      <c r="DS6" s="112"/>
      <c r="DT6" s="89"/>
      <c r="DU6" s="90">
        <v>1336.2</v>
      </c>
      <c r="DV6" s="91">
        <v>779.1</v>
      </c>
      <c r="DW6" s="92">
        <v>5906731.6900000004</v>
      </c>
      <c r="DX6" s="93">
        <f t="shared" si="0"/>
        <v>1278.7</v>
      </c>
      <c r="DY6" s="94">
        <f t="shared" si="1"/>
        <v>725.30000000000007</v>
      </c>
      <c r="DZ6" s="94">
        <f t="shared" si="2"/>
        <v>5652550.3756945077</v>
      </c>
      <c r="EA6" s="53">
        <v>57.5</v>
      </c>
      <c r="EB6" s="53">
        <v>53.8</v>
      </c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</row>
    <row r="7" spans="1:207" s="8" customFormat="1" ht="63" customHeight="1">
      <c r="A7" s="54">
        <v>3</v>
      </c>
      <c r="B7" s="54">
        <v>254</v>
      </c>
      <c r="C7" s="54">
        <v>67</v>
      </c>
      <c r="D7" s="54" t="s">
        <v>8</v>
      </c>
      <c r="E7" s="58" t="s">
        <v>9</v>
      </c>
      <c r="F7" s="59">
        <v>254</v>
      </c>
      <c r="G7" s="95" t="s">
        <v>10</v>
      </c>
      <c r="H7" s="96" t="s">
        <v>1</v>
      </c>
      <c r="I7" s="97" t="s">
        <v>48</v>
      </c>
      <c r="J7" s="96">
        <v>12</v>
      </c>
      <c r="K7" s="96">
        <v>365</v>
      </c>
      <c r="L7" s="96" t="s">
        <v>1</v>
      </c>
      <c r="M7" s="96"/>
      <c r="N7" s="98">
        <f>O7+P7</f>
        <v>11191.1</v>
      </c>
      <c r="O7" s="98">
        <f>AF7-AG7-AH7</f>
        <v>417.09999999999997</v>
      </c>
      <c r="P7" s="99">
        <v>10774</v>
      </c>
      <c r="Q7" s="119">
        <v>1980</v>
      </c>
      <c r="R7" s="96" t="s">
        <v>7</v>
      </c>
      <c r="S7" s="96">
        <v>9</v>
      </c>
      <c r="T7" s="96">
        <v>4</v>
      </c>
      <c r="U7" s="96">
        <v>1988</v>
      </c>
      <c r="V7" s="96">
        <v>6</v>
      </c>
      <c r="W7" s="99">
        <v>7837</v>
      </c>
      <c r="X7" s="99">
        <v>1705</v>
      </c>
      <c r="Y7" s="99">
        <v>41908</v>
      </c>
      <c r="Z7" s="99">
        <v>10922.2</v>
      </c>
      <c r="AA7" s="99"/>
      <c r="AB7" s="99"/>
      <c r="AC7" s="99">
        <v>10476.299999999999</v>
      </c>
      <c r="AD7" s="99">
        <v>5558.1</v>
      </c>
      <c r="AE7" s="99">
        <v>10774</v>
      </c>
      <c r="AF7" s="99">
        <v>445.9</v>
      </c>
      <c r="AG7" s="99"/>
      <c r="AH7" s="99">
        <v>28.8</v>
      </c>
      <c r="AI7" s="99">
        <v>49.6</v>
      </c>
      <c r="AJ7" s="99"/>
      <c r="AK7" s="99"/>
      <c r="AL7" s="99">
        <v>367.2</v>
      </c>
      <c r="AM7" s="99">
        <v>286</v>
      </c>
      <c r="AN7" s="99">
        <v>214</v>
      </c>
      <c r="AO7" s="99">
        <v>6580.6</v>
      </c>
      <c r="AP7" s="99">
        <v>3447</v>
      </c>
      <c r="AQ7" s="99">
        <v>72</v>
      </c>
      <c r="AR7" s="99">
        <v>3895.7</v>
      </c>
      <c r="AS7" s="99">
        <v>2111.1</v>
      </c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6">
        <v>365</v>
      </c>
      <c r="BM7" s="96" t="s">
        <v>1</v>
      </c>
      <c r="BN7" s="100" t="s">
        <v>49</v>
      </c>
      <c r="BO7" s="100"/>
      <c r="BP7" s="65" t="s">
        <v>105</v>
      </c>
      <c r="BQ7" s="101"/>
      <c r="BR7" s="102"/>
      <c r="BS7" s="102"/>
      <c r="BT7" s="102"/>
      <c r="BU7" s="103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4"/>
      <c r="CJ7" s="102"/>
      <c r="CK7" s="102"/>
      <c r="CL7" s="50"/>
      <c r="CM7" s="102"/>
      <c r="CN7" s="102"/>
      <c r="CO7" s="105"/>
      <c r="CP7" s="106"/>
      <c r="CQ7" s="107"/>
      <c r="CR7" s="108"/>
      <c r="CS7" s="109"/>
      <c r="CT7" s="110"/>
      <c r="CU7" s="88"/>
      <c r="CV7" s="89"/>
      <c r="CW7" s="111"/>
      <c r="CX7" s="112"/>
      <c r="CY7" s="113"/>
      <c r="CZ7" s="114"/>
      <c r="DA7" s="115"/>
      <c r="DB7" s="50"/>
      <c r="DC7" s="116"/>
      <c r="DD7" s="117"/>
      <c r="DE7" s="86"/>
      <c r="DF7" s="86"/>
      <c r="DG7" s="86"/>
      <c r="DH7" s="86"/>
      <c r="DI7" s="86"/>
      <c r="DJ7" s="86"/>
      <c r="DK7" s="86"/>
      <c r="DL7" s="86"/>
      <c r="DM7" s="86"/>
      <c r="DN7" s="118"/>
      <c r="DO7" s="118"/>
      <c r="DP7" s="118"/>
      <c r="DQ7" s="118"/>
      <c r="DR7" s="88"/>
      <c r="DS7" s="112"/>
      <c r="DT7" s="89"/>
      <c r="DU7" s="90">
        <v>1104.5999999999999</v>
      </c>
      <c r="DV7" s="91">
        <v>30.4</v>
      </c>
      <c r="DW7" s="92">
        <v>8161374.7199999997</v>
      </c>
      <c r="DX7" s="93">
        <f t="shared" si="0"/>
        <v>1074.1999999999998</v>
      </c>
      <c r="DY7" s="94">
        <f t="shared" si="1"/>
        <v>0</v>
      </c>
      <c r="DZ7" s="94">
        <f t="shared" si="2"/>
        <v>7936763.2846496468</v>
      </c>
      <c r="EA7" s="94">
        <v>30.4</v>
      </c>
      <c r="EB7" s="94">
        <v>30.4</v>
      </c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</row>
    <row r="8" spans="1:207" s="8" customFormat="1" ht="63" customHeight="1">
      <c r="A8" s="54">
        <v>4</v>
      </c>
      <c r="B8" s="54">
        <v>257</v>
      </c>
      <c r="C8" s="54">
        <v>750</v>
      </c>
      <c r="D8" s="54" t="s">
        <v>8</v>
      </c>
      <c r="E8" s="58" t="s">
        <v>9</v>
      </c>
      <c r="F8" s="120">
        <v>257</v>
      </c>
      <c r="G8" s="95" t="s">
        <v>10</v>
      </c>
      <c r="H8" s="96" t="s">
        <v>1</v>
      </c>
      <c r="I8" s="97" t="s">
        <v>64</v>
      </c>
      <c r="J8" s="96">
        <v>1</v>
      </c>
      <c r="K8" s="96">
        <v>382</v>
      </c>
      <c r="L8" s="96" t="s">
        <v>1</v>
      </c>
      <c r="M8" s="96"/>
      <c r="N8" s="98">
        <f>O8+P8</f>
        <v>2502.4</v>
      </c>
      <c r="O8" s="98">
        <f>AF8-AG8-AH8</f>
        <v>503.6</v>
      </c>
      <c r="P8" s="99">
        <v>1998.8</v>
      </c>
      <c r="Q8" s="96">
        <v>1972</v>
      </c>
      <c r="R8" s="96" t="s">
        <v>5</v>
      </c>
      <c r="S8" s="96">
        <v>5</v>
      </c>
      <c r="T8" s="96">
        <v>2</v>
      </c>
      <c r="U8" s="96">
        <v>1993</v>
      </c>
      <c r="V8" s="96">
        <v>17</v>
      </c>
      <c r="W8" s="99">
        <v>3668</v>
      </c>
      <c r="X8" s="99">
        <v>936</v>
      </c>
      <c r="Y8" s="99">
        <v>10492</v>
      </c>
      <c r="Z8" s="121"/>
      <c r="AA8" s="99">
        <v>2475.8000000000002</v>
      </c>
      <c r="AB8" s="99"/>
      <c r="AC8" s="99">
        <v>1972.2</v>
      </c>
      <c r="AD8" s="99">
        <v>1107.5999999999999</v>
      </c>
      <c r="AE8" s="99">
        <v>1998.8</v>
      </c>
      <c r="AF8" s="99">
        <v>503.6</v>
      </c>
      <c r="AG8" s="99"/>
      <c r="AH8" s="99">
        <v>0</v>
      </c>
      <c r="AI8" s="99">
        <v>75.400000000000006</v>
      </c>
      <c r="AJ8" s="99">
        <v>0</v>
      </c>
      <c r="AK8" s="99">
        <v>55.2</v>
      </c>
      <c r="AL8" s="99"/>
      <c r="AM8" s="99">
        <v>48</v>
      </c>
      <c r="AN8" s="99">
        <v>32</v>
      </c>
      <c r="AO8" s="99">
        <v>1040.3</v>
      </c>
      <c r="AP8" s="99">
        <v>506.8</v>
      </c>
      <c r="AQ8" s="99">
        <v>8</v>
      </c>
      <c r="AR8" s="99">
        <v>454.1</v>
      </c>
      <c r="AS8" s="99">
        <v>262.8</v>
      </c>
      <c r="AT8" s="99">
        <v>8</v>
      </c>
      <c r="AU8" s="99">
        <v>477.8</v>
      </c>
      <c r="AV8" s="99"/>
      <c r="AW8" s="99">
        <v>338</v>
      </c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6">
        <v>382</v>
      </c>
      <c r="BM8" s="96" t="s">
        <v>1</v>
      </c>
      <c r="BN8" s="100" t="s">
        <v>65</v>
      </c>
      <c r="BO8" s="100"/>
      <c r="BP8" s="65" t="s">
        <v>106</v>
      </c>
      <c r="BQ8" s="101"/>
      <c r="BR8" s="102"/>
      <c r="BS8" s="102"/>
      <c r="BT8" s="102"/>
      <c r="BU8" s="103"/>
      <c r="BV8" s="104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4"/>
      <c r="CJ8" s="102"/>
      <c r="CK8" s="102"/>
      <c r="CL8" s="50"/>
      <c r="CM8" s="102"/>
      <c r="CN8" s="102"/>
      <c r="CO8" s="105"/>
      <c r="CP8" s="106"/>
      <c r="CQ8" s="107"/>
      <c r="CR8" s="108"/>
      <c r="CS8" s="109"/>
      <c r="CT8" s="110"/>
      <c r="CU8" s="88"/>
      <c r="CV8" s="112"/>
      <c r="CW8" s="111"/>
      <c r="CX8" s="112"/>
      <c r="CY8" s="113"/>
      <c r="CZ8" s="114"/>
      <c r="DA8" s="115"/>
      <c r="DB8" s="50"/>
      <c r="DC8" s="116"/>
      <c r="DD8" s="117"/>
      <c r="DE8" s="86"/>
      <c r="DF8" s="86"/>
      <c r="DG8" s="86"/>
      <c r="DH8" s="86"/>
      <c r="DI8" s="86"/>
      <c r="DJ8" s="86"/>
      <c r="DK8" s="86"/>
      <c r="DL8" s="86"/>
      <c r="DM8" s="86"/>
      <c r="DN8" s="118"/>
      <c r="DO8" s="122"/>
      <c r="DP8" s="122"/>
      <c r="DQ8" s="122"/>
      <c r="DR8" s="88"/>
      <c r="DS8" s="112"/>
      <c r="DT8" s="89"/>
      <c r="DU8" s="90">
        <v>475.6</v>
      </c>
      <c r="DV8" s="91">
        <v>184.2</v>
      </c>
      <c r="DW8" s="92">
        <v>3970960.18</v>
      </c>
      <c r="DX8" s="93">
        <f t="shared" si="0"/>
        <v>360</v>
      </c>
      <c r="DY8" s="94">
        <f t="shared" si="1"/>
        <v>68.599999999999994</v>
      </c>
      <c r="DZ8" s="94">
        <f t="shared" si="2"/>
        <v>3005773.0546677876</v>
      </c>
      <c r="EA8" s="53">
        <v>115.6</v>
      </c>
      <c r="EB8" s="53">
        <v>115.6</v>
      </c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</row>
    <row r="9" spans="1:207" s="8" customFormat="1" ht="63" customHeight="1">
      <c r="A9" s="54">
        <v>5</v>
      </c>
      <c r="B9" s="54">
        <v>319</v>
      </c>
      <c r="C9" s="54"/>
      <c r="D9" s="54" t="s">
        <v>8</v>
      </c>
      <c r="E9" s="58" t="s">
        <v>9</v>
      </c>
      <c r="F9" s="59">
        <v>319</v>
      </c>
      <c r="G9" s="95" t="s">
        <v>10</v>
      </c>
      <c r="H9" s="96"/>
      <c r="I9" s="97"/>
      <c r="J9" s="96"/>
      <c r="K9" s="96"/>
      <c r="L9" s="96"/>
      <c r="M9" s="96"/>
      <c r="N9" s="98"/>
      <c r="O9" s="98"/>
      <c r="P9" s="99"/>
      <c r="Q9" s="96"/>
      <c r="R9" s="96"/>
      <c r="S9" s="96"/>
      <c r="T9" s="96"/>
      <c r="U9" s="96"/>
      <c r="V9" s="96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6"/>
      <c r="BM9" s="96"/>
      <c r="BN9" s="100"/>
      <c r="BO9" s="100"/>
      <c r="BP9" s="65" t="s">
        <v>107</v>
      </c>
      <c r="BQ9" s="101"/>
      <c r="BR9" s="102"/>
      <c r="BS9" s="102"/>
      <c r="BT9" s="102"/>
      <c r="BU9" s="103"/>
      <c r="BV9" s="104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4"/>
      <c r="CJ9" s="102"/>
      <c r="CK9" s="102"/>
      <c r="CL9" s="50"/>
      <c r="CM9" s="102"/>
      <c r="CN9" s="102"/>
      <c r="CO9" s="105"/>
      <c r="CP9" s="106"/>
      <c r="CQ9" s="107"/>
      <c r="CR9" s="108"/>
      <c r="CS9" s="109"/>
      <c r="CT9" s="110"/>
      <c r="CU9" s="88"/>
      <c r="CV9" s="112"/>
      <c r="CW9" s="111"/>
      <c r="CX9" s="112"/>
      <c r="CY9" s="113"/>
      <c r="CZ9" s="114"/>
      <c r="DA9" s="115"/>
      <c r="DB9" s="50"/>
      <c r="DC9" s="116"/>
      <c r="DD9" s="117"/>
      <c r="DE9" s="86"/>
      <c r="DF9" s="86"/>
      <c r="DG9" s="86"/>
      <c r="DH9" s="86"/>
      <c r="DI9" s="86"/>
      <c r="DJ9" s="86"/>
      <c r="DK9" s="86"/>
      <c r="DL9" s="86"/>
      <c r="DM9" s="86"/>
      <c r="DN9" s="122"/>
      <c r="DO9" s="122"/>
      <c r="DP9" s="122"/>
      <c r="DQ9" s="122"/>
      <c r="DR9" s="88"/>
      <c r="DS9" s="112"/>
      <c r="DT9" s="89"/>
      <c r="DU9" s="90">
        <v>154.9</v>
      </c>
      <c r="DV9" s="91">
        <v>116.5</v>
      </c>
      <c r="DW9" s="92">
        <v>682621.17</v>
      </c>
      <c r="DX9" s="93">
        <f t="shared" si="0"/>
        <v>67.800000000000011</v>
      </c>
      <c r="DY9" s="94">
        <f t="shared" si="1"/>
        <v>29.400000000000006</v>
      </c>
      <c r="DZ9" s="94">
        <f t="shared" si="2"/>
        <v>298784.47595868306</v>
      </c>
      <c r="EA9" s="53">
        <v>87.1</v>
      </c>
      <c r="EB9" s="53">
        <v>87.1</v>
      </c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</row>
    <row r="10" spans="1:207" s="8" customFormat="1" ht="63" customHeight="1">
      <c r="A10" s="54">
        <v>6</v>
      </c>
      <c r="B10" s="54">
        <v>401</v>
      </c>
      <c r="C10" s="54">
        <v>725</v>
      </c>
      <c r="D10" s="54" t="s">
        <v>8</v>
      </c>
      <c r="E10" s="58" t="s">
        <v>9</v>
      </c>
      <c r="F10" s="59">
        <v>401</v>
      </c>
      <c r="G10" s="95" t="s">
        <v>10</v>
      </c>
      <c r="H10" s="96" t="s">
        <v>3</v>
      </c>
      <c r="I10" s="97" t="s">
        <v>36</v>
      </c>
      <c r="J10" s="96">
        <v>12</v>
      </c>
      <c r="K10" s="96">
        <v>22</v>
      </c>
      <c r="L10" s="96" t="s">
        <v>3</v>
      </c>
      <c r="M10" s="96"/>
      <c r="N10" s="98">
        <f>O10+P10</f>
        <v>1925.6</v>
      </c>
      <c r="O10" s="98">
        <f>AF10-AG10-AH10</f>
        <v>17.100000000000001</v>
      </c>
      <c r="P10" s="99">
        <v>1908.5</v>
      </c>
      <c r="Q10" s="119">
        <v>1991</v>
      </c>
      <c r="R10" s="96" t="s">
        <v>7</v>
      </c>
      <c r="S10" s="96">
        <v>1991</v>
      </c>
      <c r="T10" s="96">
        <v>9</v>
      </c>
      <c r="U10" s="96">
        <v>1</v>
      </c>
      <c r="V10" s="96" t="s">
        <v>4</v>
      </c>
      <c r="W10" s="99"/>
      <c r="X10" s="99">
        <v>298</v>
      </c>
      <c r="Y10" s="99">
        <v>7344</v>
      </c>
      <c r="Z10" s="99">
        <v>1810.7</v>
      </c>
      <c r="AA10" s="99">
        <v>0</v>
      </c>
      <c r="AB10" s="99">
        <v>0</v>
      </c>
      <c r="AC10" s="99">
        <v>1793.6</v>
      </c>
      <c r="AD10" s="99">
        <v>1029.5</v>
      </c>
      <c r="AE10" s="99">
        <v>1908.5</v>
      </c>
      <c r="AF10" s="99">
        <v>17.100000000000001</v>
      </c>
      <c r="AG10" s="99"/>
      <c r="AH10" s="99"/>
      <c r="AI10" s="99">
        <v>17.100000000000001</v>
      </c>
      <c r="AJ10" s="99">
        <v>17.100000000000001</v>
      </c>
      <c r="AK10" s="99"/>
      <c r="AL10" s="99"/>
      <c r="AM10" s="99">
        <v>27</v>
      </c>
      <c r="AN10" s="99"/>
      <c r="AO10" s="99"/>
      <c r="AP10" s="99"/>
      <c r="AQ10" s="99">
        <v>9</v>
      </c>
      <c r="AR10" s="99">
        <v>527.5</v>
      </c>
      <c r="AS10" s="99">
        <v>286.8</v>
      </c>
      <c r="AT10" s="99">
        <v>18</v>
      </c>
      <c r="AU10" s="99">
        <v>1152.7</v>
      </c>
      <c r="AV10" s="99">
        <v>682.7</v>
      </c>
      <c r="AW10" s="99"/>
      <c r="AX10" s="99"/>
      <c r="AY10" s="99"/>
      <c r="AZ10" s="99"/>
      <c r="BA10" s="99"/>
      <c r="BB10" s="99"/>
      <c r="BC10" s="99">
        <v>4</v>
      </c>
      <c r="BD10" s="99">
        <v>103.4</v>
      </c>
      <c r="BE10" s="99">
        <v>60</v>
      </c>
      <c r="BF10" s="99"/>
      <c r="BG10" s="99"/>
      <c r="BH10" s="99"/>
      <c r="BI10" s="99"/>
      <c r="BJ10" s="99">
        <v>1</v>
      </c>
      <c r="BK10" s="96"/>
      <c r="BL10" s="96">
        <v>22</v>
      </c>
      <c r="BM10" s="96" t="s">
        <v>3</v>
      </c>
      <c r="BN10" s="100" t="s">
        <v>37</v>
      </c>
      <c r="BO10" s="100"/>
      <c r="BP10" s="123" t="s">
        <v>108</v>
      </c>
      <c r="BQ10" s="101"/>
      <c r="BR10" s="102"/>
      <c r="BS10" s="102"/>
      <c r="BT10" s="102"/>
      <c r="BU10" s="103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4"/>
      <c r="CJ10" s="102"/>
      <c r="CK10" s="102"/>
      <c r="CL10" s="50"/>
      <c r="CM10" s="102"/>
      <c r="CN10" s="102"/>
      <c r="CO10" s="105"/>
      <c r="CP10" s="106"/>
      <c r="CQ10" s="107"/>
      <c r="CR10" s="108"/>
      <c r="CS10" s="109"/>
      <c r="CT10" s="110"/>
      <c r="CU10" s="88"/>
      <c r="CV10" s="89"/>
      <c r="CW10" s="111"/>
      <c r="CX10" s="112"/>
      <c r="CY10" s="113"/>
      <c r="CZ10" s="114"/>
      <c r="DA10" s="115"/>
      <c r="DB10" s="50"/>
      <c r="DC10" s="116"/>
      <c r="DD10" s="117"/>
      <c r="DE10" s="86"/>
      <c r="DF10" s="86"/>
      <c r="DG10" s="86"/>
      <c r="DH10" s="86"/>
      <c r="DI10" s="86"/>
      <c r="DJ10" s="86"/>
      <c r="DK10" s="86"/>
      <c r="DL10" s="86"/>
      <c r="DM10" s="86"/>
      <c r="DN10" s="118"/>
      <c r="DO10" s="118"/>
      <c r="DP10" s="118"/>
      <c r="DQ10" s="118"/>
      <c r="DR10" s="88"/>
      <c r="DS10" s="112"/>
      <c r="DT10" s="89"/>
      <c r="DU10" s="90">
        <v>864.7</v>
      </c>
      <c r="DV10" s="91">
        <v>138.69999999999999</v>
      </c>
      <c r="DW10" s="92">
        <v>4963232.58</v>
      </c>
      <c r="DX10" s="93">
        <f t="shared" si="0"/>
        <v>847.5</v>
      </c>
      <c r="DY10" s="94">
        <f t="shared" si="1"/>
        <v>121.49999999999999</v>
      </c>
      <c r="DZ10" s="94">
        <f t="shared" si="2"/>
        <v>4864507.4725916507</v>
      </c>
      <c r="EA10" s="94">
        <v>17.2</v>
      </c>
      <c r="EB10" s="94">
        <v>17.2</v>
      </c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</row>
    <row r="11" spans="1:207" s="8" customFormat="1" ht="63" customHeight="1">
      <c r="A11" s="54">
        <v>7</v>
      </c>
      <c r="B11" s="54">
        <v>403</v>
      </c>
      <c r="C11" s="54">
        <v>403</v>
      </c>
      <c r="D11" s="54" t="s">
        <v>8</v>
      </c>
      <c r="E11" s="58" t="s">
        <v>9</v>
      </c>
      <c r="F11" s="120">
        <v>403</v>
      </c>
      <c r="G11" s="95" t="s">
        <v>10</v>
      </c>
      <c r="H11" s="98" t="s">
        <v>11</v>
      </c>
      <c r="I11" s="124" t="s">
        <v>32</v>
      </c>
      <c r="J11" s="98">
        <v>9</v>
      </c>
      <c r="K11" s="96">
        <v>763</v>
      </c>
      <c r="L11" s="96" t="s">
        <v>11</v>
      </c>
      <c r="M11" s="96"/>
      <c r="N11" s="98">
        <f>O11+P11</f>
        <v>1920.1999999999998</v>
      </c>
      <c r="O11" s="98">
        <f>AF11-AG11-AH11</f>
        <v>582.9</v>
      </c>
      <c r="P11" s="98">
        <v>1337.3</v>
      </c>
      <c r="Q11" s="125">
        <v>1974</v>
      </c>
      <c r="R11" s="98" t="s">
        <v>5</v>
      </c>
      <c r="S11" s="98">
        <v>1987</v>
      </c>
      <c r="T11" s="98">
        <v>5</v>
      </c>
      <c r="U11" s="98">
        <v>2</v>
      </c>
      <c r="V11" s="98">
        <v>13</v>
      </c>
      <c r="W11" s="98">
        <v>784</v>
      </c>
      <c r="X11" s="98">
        <v>529</v>
      </c>
      <c r="Y11" s="98">
        <v>8563</v>
      </c>
      <c r="Z11" s="98"/>
      <c r="AA11" s="98">
        <v>1901.3</v>
      </c>
      <c r="AB11" s="98"/>
      <c r="AC11" s="98">
        <v>1318.4</v>
      </c>
      <c r="AD11" s="98">
        <v>782.3</v>
      </c>
      <c r="AE11" s="98">
        <v>1337.3</v>
      </c>
      <c r="AF11" s="98">
        <v>582.9</v>
      </c>
      <c r="AG11" s="98"/>
      <c r="AH11" s="98"/>
      <c r="AI11" s="98">
        <v>229</v>
      </c>
      <c r="AJ11" s="98">
        <v>14.9</v>
      </c>
      <c r="AK11" s="98">
        <v>5.8</v>
      </c>
      <c r="AL11" s="98"/>
      <c r="AM11" s="98">
        <v>32</v>
      </c>
      <c r="AN11" s="98">
        <v>16</v>
      </c>
      <c r="AO11" s="98"/>
      <c r="AP11" s="98">
        <v>567.1</v>
      </c>
      <c r="AQ11" s="98">
        <v>309.3</v>
      </c>
      <c r="AR11" s="98">
        <v>16</v>
      </c>
      <c r="AS11" s="98">
        <v>772</v>
      </c>
      <c r="AT11" s="98">
        <v>473</v>
      </c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6">
        <v>763</v>
      </c>
      <c r="BM11" s="96" t="s">
        <v>11</v>
      </c>
      <c r="BN11" s="100" t="s">
        <v>33</v>
      </c>
      <c r="BO11" s="100"/>
      <c r="BP11" s="123" t="s">
        <v>109</v>
      </c>
      <c r="BQ11" s="101"/>
      <c r="BR11" s="102"/>
      <c r="BS11" s="102"/>
      <c r="BT11" s="102"/>
      <c r="BU11" s="103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4"/>
      <c r="CJ11" s="102"/>
      <c r="CK11" s="102"/>
      <c r="CL11" s="50"/>
      <c r="CM11" s="102"/>
      <c r="CN11" s="102"/>
      <c r="CO11" s="105"/>
      <c r="CP11" s="106"/>
      <c r="CQ11" s="107"/>
      <c r="CR11" s="108"/>
      <c r="CS11" s="109"/>
      <c r="CT11" s="110"/>
      <c r="CU11" s="88"/>
      <c r="CV11" s="89"/>
      <c r="CW11" s="111"/>
      <c r="CX11" s="112"/>
      <c r="CY11" s="113"/>
      <c r="CZ11" s="114"/>
      <c r="DA11" s="115"/>
      <c r="DB11" s="50"/>
      <c r="DC11" s="116"/>
      <c r="DD11" s="117"/>
      <c r="DE11" s="86"/>
      <c r="DF11" s="86"/>
      <c r="DG11" s="86"/>
      <c r="DH11" s="86"/>
      <c r="DI11" s="86"/>
      <c r="DJ11" s="86"/>
      <c r="DK11" s="86"/>
      <c r="DL11" s="86"/>
      <c r="DM11" s="86"/>
      <c r="DN11" s="118"/>
      <c r="DO11" s="118"/>
      <c r="DP11" s="118"/>
      <c r="DQ11" s="118"/>
      <c r="DR11" s="88"/>
      <c r="DS11" s="89"/>
      <c r="DT11" s="89"/>
      <c r="DU11" s="90">
        <v>797</v>
      </c>
      <c r="DV11" s="91">
        <v>0</v>
      </c>
      <c r="DW11" s="92">
        <v>6541283.5499999998</v>
      </c>
      <c r="DX11" s="93">
        <f t="shared" si="0"/>
        <v>780.6</v>
      </c>
      <c r="DY11" s="94">
        <f t="shared" si="1"/>
        <v>0</v>
      </c>
      <c r="DZ11" s="94">
        <f t="shared" si="2"/>
        <v>6406682.4832245922</v>
      </c>
      <c r="EA11" s="94">
        <v>16.399999999999999</v>
      </c>
      <c r="EB11" s="94">
        <v>0</v>
      </c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</row>
    <row r="12" spans="1:207" s="8" customFormat="1" ht="63" customHeight="1">
      <c r="A12" s="54">
        <v>8</v>
      </c>
      <c r="B12" s="54">
        <v>412</v>
      </c>
      <c r="C12" s="54">
        <v>47</v>
      </c>
      <c r="D12" s="54" t="s">
        <v>8</v>
      </c>
      <c r="E12" s="58" t="s">
        <v>9</v>
      </c>
      <c r="F12" s="120">
        <v>412</v>
      </c>
      <c r="G12" s="95" t="s">
        <v>10</v>
      </c>
      <c r="H12" s="96" t="s">
        <v>3</v>
      </c>
      <c r="I12" s="97" t="s">
        <v>44</v>
      </c>
      <c r="J12" s="96">
        <v>3</v>
      </c>
      <c r="K12" s="96">
        <v>75</v>
      </c>
      <c r="L12" s="96" t="s">
        <v>3</v>
      </c>
      <c r="M12" s="96"/>
      <c r="N12" s="98">
        <f>O12+P12</f>
        <v>3945.1</v>
      </c>
      <c r="O12" s="98">
        <f>AF12-AG12-AH12</f>
        <v>187.7</v>
      </c>
      <c r="P12" s="99">
        <v>3757.4</v>
      </c>
      <c r="Q12" s="96">
        <v>1971</v>
      </c>
      <c r="R12" s="96" t="s">
        <v>7</v>
      </c>
      <c r="S12" s="96">
        <v>1994</v>
      </c>
      <c r="T12" s="96">
        <v>9</v>
      </c>
      <c r="U12" s="96">
        <v>2</v>
      </c>
      <c r="V12" s="96">
        <v>17</v>
      </c>
      <c r="W12" s="99">
        <v>2209</v>
      </c>
      <c r="X12" s="99">
        <v>630</v>
      </c>
      <c r="Y12" s="99">
        <v>15427</v>
      </c>
      <c r="Z12" s="99">
        <v>3795.3</v>
      </c>
      <c r="AA12" s="99"/>
      <c r="AB12" s="99"/>
      <c r="AC12" s="99">
        <v>3607.6</v>
      </c>
      <c r="AD12" s="99">
        <v>2505.6</v>
      </c>
      <c r="AE12" s="99">
        <v>3757.4</v>
      </c>
      <c r="AF12" s="99">
        <v>187.7</v>
      </c>
      <c r="AG12" s="99"/>
      <c r="AH12" s="99"/>
      <c r="AI12" s="99">
        <v>31</v>
      </c>
      <c r="AJ12" s="99">
        <v>31</v>
      </c>
      <c r="AK12" s="99"/>
      <c r="AL12" s="99"/>
      <c r="AM12" s="99">
        <v>69</v>
      </c>
      <c r="AN12" s="99"/>
      <c r="AO12" s="99"/>
      <c r="AP12" s="99"/>
      <c r="AQ12" s="99">
        <v>17</v>
      </c>
      <c r="AR12" s="99">
        <v>737</v>
      </c>
      <c r="AS12" s="99">
        <v>462.3</v>
      </c>
      <c r="AT12" s="99">
        <v>52</v>
      </c>
      <c r="AU12" s="99">
        <v>2870.6</v>
      </c>
      <c r="AV12" s="99">
        <v>2043.3</v>
      </c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>
        <v>2</v>
      </c>
      <c r="BK12" s="96"/>
      <c r="BL12" s="96">
        <v>75</v>
      </c>
      <c r="BM12" s="96" t="s">
        <v>3</v>
      </c>
      <c r="BN12" s="100" t="s">
        <v>45</v>
      </c>
      <c r="BO12" s="100"/>
      <c r="BP12" s="65" t="s">
        <v>110</v>
      </c>
      <c r="BQ12" s="101"/>
      <c r="BR12" s="102"/>
      <c r="BS12" s="102"/>
      <c r="BT12" s="102"/>
      <c r="BU12" s="103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4"/>
      <c r="CJ12" s="102"/>
      <c r="CK12" s="102"/>
      <c r="CL12" s="50"/>
      <c r="CM12" s="102"/>
      <c r="CN12" s="102"/>
      <c r="CO12" s="105"/>
      <c r="CP12" s="106"/>
      <c r="CQ12" s="107"/>
      <c r="CR12" s="108"/>
      <c r="CS12" s="109"/>
      <c r="CT12" s="110"/>
      <c r="CU12" s="88"/>
      <c r="CV12" s="89"/>
      <c r="CW12" s="111"/>
      <c r="CX12" s="112"/>
      <c r="CY12" s="113"/>
      <c r="CZ12" s="114"/>
      <c r="DA12" s="115"/>
      <c r="DB12" s="50"/>
      <c r="DC12" s="116"/>
      <c r="DD12" s="117"/>
      <c r="DE12" s="86"/>
      <c r="DF12" s="86"/>
      <c r="DG12" s="86"/>
      <c r="DH12" s="86"/>
      <c r="DI12" s="86"/>
      <c r="DJ12" s="86"/>
      <c r="DK12" s="86"/>
      <c r="DL12" s="86"/>
      <c r="DM12" s="86"/>
      <c r="DN12" s="118"/>
      <c r="DO12" s="118"/>
      <c r="DP12" s="118"/>
      <c r="DQ12" s="118"/>
      <c r="DR12" s="88"/>
      <c r="DS12" s="112"/>
      <c r="DT12" s="89"/>
      <c r="DU12" s="90">
        <v>639.20000000000005</v>
      </c>
      <c r="DV12" s="91">
        <v>0</v>
      </c>
      <c r="DW12" s="92">
        <v>2829616.16</v>
      </c>
      <c r="DX12" s="93">
        <f t="shared" si="0"/>
        <v>632</v>
      </c>
      <c r="DY12" s="94">
        <f t="shared" si="1"/>
        <v>0</v>
      </c>
      <c r="DZ12" s="94">
        <f t="shared" si="2"/>
        <v>2797743.1369211515</v>
      </c>
      <c r="EA12" s="94">
        <v>7.2</v>
      </c>
      <c r="EB12" s="94">
        <v>0</v>
      </c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</row>
    <row r="13" spans="1:207" s="8" customFormat="1" ht="63" customHeight="1">
      <c r="A13" s="54">
        <v>9</v>
      </c>
      <c r="B13" s="54">
        <v>539</v>
      </c>
      <c r="C13" s="54"/>
      <c r="D13" s="54" t="s">
        <v>8</v>
      </c>
      <c r="E13" s="58" t="s">
        <v>9</v>
      </c>
      <c r="F13" s="59">
        <v>539</v>
      </c>
      <c r="G13" s="95" t="s">
        <v>10</v>
      </c>
      <c r="H13" s="96"/>
      <c r="I13" s="97"/>
      <c r="J13" s="96"/>
      <c r="K13" s="96"/>
      <c r="L13" s="96"/>
      <c r="M13" s="96"/>
      <c r="N13" s="98"/>
      <c r="O13" s="98"/>
      <c r="P13" s="99"/>
      <c r="Q13" s="96"/>
      <c r="R13" s="96"/>
      <c r="S13" s="96"/>
      <c r="T13" s="96"/>
      <c r="U13" s="96"/>
      <c r="V13" s="96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6"/>
      <c r="BM13" s="96"/>
      <c r="BN13" s="100"/>
      <c r="BO13" s="100"/>
      <c r="BP13" s="65" t="s">
        <v>97</v>
      </c>
      <c r="BQ13" s="101"/>
      <c r="BR13" s="102"/>
      <c r="BS13" s="102"/>
      <c r="BT13" s="102"/>
      <c r="BU13" s="103"/>
      <c r="BV13" s="104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4"/>
      <c r="CJ13" s="102"/>
      <c r="CK13" s="102"/>
      <c r="CL13" s="50"/>
      <c r="CM13" s="102"/>
      <c r="CN13" s="102"/>
      <c r="CO13" s="105"/>
      <c r="CP13" s="106"/>
      <c r="CQ13" s="107"/>
      <c r="CR13" s="108"/>
      <c r="CS13" s="109"/>
      <c r="CT13" s="110"/>
      <c r="CU13" s="88"/>
      <c r="CV13" s="112"/>
      <c r="CW13" s="111"/>
      <c r="CX13" s="112"/>
      <c r="CY13" s="113"/>
      <c r="CZ13" s="114"/>
      <c r="DA13" s="115"/>
      <c r="DB13" s="50"/>
      <c r="DC13" s="116"/>
      <c r="DD13" s="117"/>
      <c r="DE13" s="86"/>
      <c r="DF13" s="86"/>
      <c r="DG13" s="86"/>
      <c r="DH13" s="86"/>
      <c r="DI13" s="86"/>
      <c r="DJ13" s="86"/>
      <c r="DK13" s="86"/>
      <c r="DL13" s="86"/>
      <c r="DM13" s="86"/>
      <c r="DN13" s="122"/>
      <c r="DO13" s="122"/>
      <c r="DP13" s="122"/>
      <c r="DQ13" s="122"/>
      <c r="DR13" s="88"/>
      <c r="DS13" s="112"/>
      <c r="DT13" s="89"/>
      <c r="DU13" s="90">
        <v>102.4</v>
      </c>
      <c r="DV13" s="91">
        <v>70.5</v>
      </c>
      <c r="DW13" s="92">
        <v>861637.94</v>
      </c>
      <c r="DX13" s="93">
        <f t="shared" si="0"/>
        <v>23.5</v>
      </c>
      <c r="DY13" s="94">
        <f t="shared" si="1"/>
        <v>0</v>
      </c>
      <c r="DZ13" s="94">
        <f t="shared" si="2"/>
        <v>197739.17568359373</v>
      </c>
      <c r="EA13" s="53">
        <v>78.900000000000006</v>
      </c>
      <c r="EB13" s="53">
        <v>70.5</v>
      </c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</row>
    <row r="14" spans="1:207" s="8" customFormat="1" ht="63" customHeight="1">
      <c r="A14" s="54">
        <v>10</v>
      </c>
      <c r="B14" s="54">
        <v>550</v>
      </c>
      <c r="C14" s="54"/>
      <c r="D14" s="54" t="s">
        <v>8</v>
      </c>
      <c r="E14" s="58" t="s">
        <v>9</v>
      </c>
      <c r="F14" s="59">
        <v>550</v>
      </c>
      <c r="G14" s="95" t="s">
        <v>10</v>
      </c>
      <c r="H14" s="96"/>
      <c r="I14" s="97"/>
      <c r="J14" s="96"/>
      <c r="K14" s="96"/>
      <c r="L14" s="96"/>
      <c r="M14" s="96"/>
      <c r="N14" s="98"/>
      <c r="O14" s="98"/>
      <c r="P14" s="99"/>
      <c r="Q14" s="96"/>
      <c r="R14" s="96"/>
      <c r="S14" s="96"/>
      <c r="T14" s="96"/>
      <c r="U14" s="96"/>
      <c r="V14" s="96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6"/>
      <c r="BM14" s="96"/>
      <c r="BN14" s="100"/>
      <c r="BO14" s="100"/>
      <c r="BP14" s="65" t="s">
        <v>111</v>
      </c>
      <c r="BQ14" s="101"/>
      <c r="BR14" s="102"/>
      <c r="BS14" s="102"/>
      <c r="BT14" s="102"/>
      <c r="BU14" s="103"/>
      <c r="BV14" s="104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4"/>
      <c r="CJ14" s="102"/>
      <c r="CK14" s="102"/>
      <c r="CL14" s="50"/>
      <c r="CM14" s="102"/>
      <c r="CN14" s="102"/>
      <c r="CO14" s="105"/>
      <c r="CP14" s="106"/>
      <c r="CQ14" s="107"/>
      <c r="CR14" s="108"/>
      <c r="CS14" s="109"/>
      <c r="CT14" s="110"/>
      <c r="CU14" s="88"/>
      <c r="CV14" s="112"/>
      <c r="CW14" s="111"/>
      <c r="CX14" s="112"/>
      <c r="CY14" s="113"/>
      <c r="CZ14" s="114"/>
      <c r="DA14" s="115"/>
      <c r="DB14" s="50"/>
      <c r="DC14" s="116"/>
      <c r="DD14" s="117"/>
      <c r="DE14" s="86"/>
      <c r="DF14" s="86"/>
      <c r="DG14" s="86"/>
      <c r="DH14" s="86"/>
      <c r="DI14" s="86"/>
      <c r="DJ14" s="86"/>
      <c r="DK14" s="86"/>
      <c r="DL14" s="86"/>
      <c r="DM14" s="86"/>
      <c r="DN14" s="122"/>
      <c r="DO14" s="122"/>
      <c r="DP14" s="122"/>
      <c r="DQ14" s="122"/>
      <c r="DR14" s="88"/>
      <c r="DS14" s="112"/>
      <c r="DT14" s="89"/>
      <c r="DU14" s="90">
        <v>32.700000000000003</v>
      </c>
      <c r="DV14" s="91">
        <v>0</v>
      </c>
      <c r="DW14" s="92">
        <v>249579.47</v>
      </c>
      <c r="DX14" s="93">
        <f t="shared" si="0"/>
        <v>25.900000000000002</v>
      </c>
      <c r="DY14" s="94">
        <f t="shared" si="1"/>
        <v>0</v>
      </c>
      <c r="DZ14" s="94">
        <f t="shared" si="2"/>
        <v>197679.15207951071</v>
      </c>
      <c r="EA14" s="53">
        <v>6.8</v>
      </c>
      <c r="EB14" s="53">
        <v>0</v>
      </c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</row>
    <row r="15" spans="1:207" s="8" customFormat="1" ht="47.25">
      <c r="A15" s="54">
        <v>11</v>
      </c>
      <c r="B15" s="54">
        <v>552</v>
      </c>
      <c r="C15" s="54"/>
      <c r="D15" s="54" t="s">
        <v>8</v>
      </c>
      <c r="E15" s="58" t="s">
        <v>9</v>
      </c>
      <c r="F15" s="59">
        <v>552</v>
      </c>
      <c r="G15" s="95" t="s">
        <v>10</v>
      </c>
      <c r="H15" s="96"/>
      <c r="I15" s="97"/>
      <c r="J15" s="96"/>
      <c r="K15" s="96"/>
      <c r="L15" s="96"/>
      <c r="M15" s="96"/>
      <c r="N15" s="98"/>
      <c r="O15" s="98"/>
      <c r="P15" s="99"/>
      <c r="Q15" s="96"/>
      <c r="R15" s="96"/>
      <c r="S15" s="96"/>
      <c r="T15" s="96"/>
      <c r="U15" s="96"/>
      <c r="V15" s="96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6"/>
      <c r="BM15" s="96"/>
      <c r="BN15" s="100"/>
      <c r="BO15" s="100"/>
      <c r="BP15" s="65" t="s">
        <v>112</v>
      </c>
      <c r="BQ15" s="101"/>
      <c r="BR15" s="102"/>
      <c r="BS15" s="102"/>
      <c r="BT15" s="102"/>
      <c r="BU15" s="103"/>
      <c r="BV15" s="104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4"/>
      <c r="CJ15" s="102"/>
      <c r="CK15" s="102"/>
      <c r="CL15" s="50"/>
      <c r="CM15" s="102"/>
      <c r="CN15" s="102"/>
      <c r="CO15" s="105"/>
      <c r="CP15" s="106"/>
      <c r="CQ15" s="107"/>
      <c r="CR15" s="108"/>
      <c r="CS15" s="109"/>
      <c r="CT15" s="110"/>
      <c r="CU15" s="88"/>
      <c r="CV15" s="112"/>
      <c r="CW15" s="111"/>
      <c r="CX15" s="112"/>
      <c r="CY15" s="113"/>
      <c r="CZ15" s="114"/>
      <c r="DA15" s="115"/>
      <c r="DB15" s="50"/>
      <c r="DC15" s="116"/>
      <c r="DD15" s="117"/>
      <c r="DE15" s="86"/>
      <c r="DF15" s="86"/>
      <c r="DG15" s="86"/>
      <c r="DH15" s="86"/>
      <c r="DI15" s="86"/>
      <c r="DJ15" s="86"/>
      <c r="DK15" s="86"/>
      <c r="DL15" s="86"/>
      <c r="DM15" s="86"/>
      <c r="DN15" s="122"/>
      <c r="DO15" s="122"/>
      <c r="DP15" s="122"/>
      <c r="DQ15" s="122"/>
      <c r="DR15" s="88"/>
      <c r="DS15" s="112"/>
      <c r="DT15" s="89"/>
      <c r="DU15" s="90">
        <v>120.8</v>
      </c>
      <c r="DV15" s="91">
        <v>33.5</v>
      </c>
      <c r="DW15" s="92">
        <v>1111029.3999999999</v>
      </c>
      <c r="DX15" s="93">
        <f t="shared" si="0"/>
        <v>65.599999999999994</v>
      </c>
      <c r="DY15" s="94">
        <f t="shared" si="1"/>
        <v>0</v>
      </c>
      <c r="DZ15" s="94">
        <f t="shared" si="2"/>
        <v>603340.46887417207</v>
      </c>
      <c r="EA15" s="53">
        <v>55.2</v>
      </c>
      <c r="EB15" s="53">
        <v>33.5</v>
      </c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</row>
    <row r="16" spans="1:207" s="8" customFormat="1" ht="63" customHeight="1">
      <c r="A16" s="54">
        <v>12</v>
      </c>
      <c r="B16" s="54">
        <v>553</v>
      </c>
      <c r="C16" s="54"/>
      <c r="D16" s="54" t="s">
        <v>8</v>
      </c>
      <c r="E16" s="58" t="s">
        <v>9</v>
      </c>
      <c r="F16" s="59">
        <v>553</v>
      </c>
      <c r="G16" s="95" t="s">
        <v>10</v>
      </c>
      <c r="H16" s="96"/>
      <c r="I16" s="97"/>
      <c r="J16" s="96"/>
      <c r="K16" s="96"/>
      <c r="L16" s="96"/>
      <c r="M16" s="96"/>
      <c r="N16" s="98"/>
      <c r="O16" s="98"/>
      <c r="P16" s="99"/>
      <c r="Q16" s="96"/>
      <c r="R16" s="96"/>
      <c r="S16" s="96"/>
      <c r="T16" s="96"/>
      <c r="U16" s="96"/>
      <c r="V16" s="96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6"/>
      <c r="BM16" s="96"/>
      <c r="BN16" s="100"/>
      <c r="BO16" s="100"/>
      <c r="BP16" s="65" t="s">
        <v>113</v>
      </c>
      <c r="BQ16" s="101"/>
      <c r="BR16" s="102"/>
      <c r="BS16" s="102"/>
      <c r="BT16" s="102"/>
      <c r="BU16" s="103"/>
      <c r="BV16" s="104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4"/>
      <c r="CJ16" s="102"/>
      <c r="CK16" s="102"/>
      <c r="CL16" s="50"/>
      <c r="CM16" s="102"/>
      <c r="CN16" s="102"/>
      <c r="CO16" s="105"/>
      <c r="CP16" s="106"/>
      <c r="CQ16" s="107"/>
      <c r="CR16" s="108"/>
      <c r="CS16" s="109"/>
      <c r="CT16" s="110"/>
      <c r="CU16" s="88"/>
      <c r="CV16" s="112"/>
      <c r="CW16" s="111"/>
      <c r="CX16" s="112"/>
      <c r="CY16" s="113"/>
      <c r="CZ16" s="114"/>
      <c r="DA16" s="115"/>
      <c r="DB16" s="50"/>
      <c r="DC16" s="116"/>
      <c r="DD16" s="117"/>
      <c r="DE16" s="86"/>
      <c r="DF16" s="86"/>
      <c r="DG16" s="86"/>
      <c r="DH16" s="86"/>
      <c r="DI16" s="86"/>
      <c r="DJ16" s="86"/>
      <c r="DK16" s="86"/>
      <c r="DL16" s="86"/>
      <c r="DM16" s="86"/>
      <c r="DN16" s="122"/>
      <c r="DO16" s="122"/>
      <c r="DP16" s="122"/>
      <c r="DQ16" s="122"/>
      <c r="DR16" s="88"/>
      <c r="DS16" s="112"/>
      <c r="DT16" s="89"/>
      <c r="DU16" s="90">
        <v>105.1</v>
      </c>
      <c r="DV16" s="91">
        <v>71.3</v>
      </c>
      <c r="DW16" s="92">
        <v>778638.44</v>
      </c>
      <c r="DX16" s="93">
        <f t="shared" si="0"/>
        <v>33.799999999999997</v>
      </c>
      <c r="DY16" s="94">
        <f t="shared" si="1"/>
        <v>0</v>
      </c>
      <c r="DZ16" s="94">
        <f t="shared" si="2"/>
        <v>250408.93693625118</v>
      </c>
      <c r="EA16" s="53">
        <v>71.3</v>
      </c>
      <c r="EB16" s="53">
        <v>71.3</v>
      </c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</row>
    <row r="17" spans="1:205" s="8" customFormat="1" ht="63" customHeight="1">
      <c r="A17" s="54">
        <v>13</v>
      </c>
      <c r="B17" s="54">
        <v>596</v>
      </c>
      <c r="C17" s="54"/>
      <c r="D17" s="54" t="s">
        <v>8</v>
      </c>
      <c r="E17" s="58" t="s">
        <v>9</v>
      </c>
      <c r="F17" s="59">
        <v>596</v>
      </c>
      <c r="G17" s="95" t="s">
        <v>10</v>
      </c>
      <c r="H17" s="96"/>
      <c r="I17" s="97"/>
      <c r="J17" s="96"/>
      <c r="K17" s="96"/>
      <c r="L17" s="96"/>
      <c r="M17" s="96"/>
      <c r="N17" s="98"/>
      <c r="O17" s="98"/>
      <c r="P17" s="99"/>
      <c r="Q17" s="96"/>
      <c r="R17" s="96"/>
      <c r="S17" s="96"/>
      <c r="T17" s="96"/>
      <c r="U17" s="96"/>
      <c r="V17" s="96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6"/>
      <c r="BM17" s="96"/>
      <c r="BN17" s="100"/>
      <c r="BO17" s="100"/>
      <c r="BP17" s="65" t="s">
        <v>129</v>
      </c>
      <c r="BQ17" s="101"/>
      <c r="BR17" s="102"/>
      <c r="BS17" s="102"/>
      <c r="BT17" s="102"/>
      <c r="BU17" s="103"/>
      <c r="BV17" s="104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4"/>
      <c r="CJ17" s="102"/>
      <c r="CK17" s="102"/>
      <c r="CL17" s="50"/>
      <c r="CM17" s="102"/>
      <c r="CN17" s="102"/>
      <c r="CO17" s="105"/>
      <c r="CP17" s="106"/>
      <c r="CQ17" s="107"/>
      <c r="CR17" s="108"/>
      <c r="CS17" s="109"/>
      <c r="CT17" s="110"/>
      <c r="CU17" s="88"/>
      <c r="CV17" s="112"/>
      <c r="CW17" s="111"/>
      <c r="CX17" s="112"/>
      <c r="CY17" s="113"/>
      <c r="CZ17" s="114"/>
      <c r="DA17" s="115"/>
      <c r="DB17" s="50"/>
      <c r="DC17" s="116"/>
      <c r="DD17" s="117"/>
      <c r="DE17" s="86"/>
      <c r="DF17" s="86"/>
      <c r="DG17" s="86"/>
      <c r="DH17" s="86"/>
      <c r="DI17" s="86"/>
      <c r="DJ17" s="86"/>
      <c r="DK17" s="86"/>
      <c r="DL17" s="86"/>
      <c r="DM17" s="86"/>
      <c r="DN17" s="122"/>
      <c r="DO17" s="122"/>
      <c r="DP17" s="122"/>
      <c r="DQ17" s="122"/>
      <c r="DR17" s="88"/>
      <c r="DS17" s="112"/>
      <c r="DT17" s="89"/>
      <c r="DU17" s="90">
        <v>651.6</v>
      </c>
      <c r="DV17" s="91">
        <v>186.1</v>
      </c>
      <c r="DW17" s="92">
        <v>2835493.17</v>
      </c>
      <c r="DX17" s="93">
        <f t="shared" si="0"/>
        <v>620.5</v>
      </c>
      <c r="DY17" s="94">
        <f t="shared" si="1"/>
        <v>155</v>
      </c>
      <c r="DZ17" s="94">
        <f t="shared" si="2"/>
        <v>2700158.8581721913</v>
      </c>
      <c r="EA17" s="53">
        <v>31.1</v>
      </c>
      <c r="EB17" s="53">
        <v>31.1</v>
      </c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</row>
    <row r="18" spans="1:205" s="8" customFormat="1" ht="63" customHeight="1">
      <c r="A18" s="54">
        <v>14</v>
      </c>
      <c r="B18" s="54">
        <v>647</v>
      </c>
      <c r="C18" s="54"/>
      <c r="D18" s="54" t="s">
        <v>8</v>
      </c>
      <c r="E18" s="58" t="s">
        <v>9</v>
      </c>
      <c r="F18" s="59">
        <v>647</v>
      </c>
      <c r="G18" s="95" t="s">
        <v>10</v>
      </c>
      <c r="H18" s="96"/>
      <c r="I18" s="97"/>
      <c r="J18" s="96"/>
      <c r="K18" s="96"/>
      <c r="L18" s="96"/>
      <c r="M18" s="96"/>
      <c r="N18" s="98"/>
      <c r="O18" s="98"/>
      <c r="P18" s="99"/>
      <c r="Q18" s="96"/>
      <c r="R18" s="96"/>
      <c r="S18" s="96"/>
      <c r="T18" s="96"/>
      <c r="U18" s="96"/>
      <c r="V18" s="96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6"/>
      <c r="BM18" s="96"/>
      <c r="BN18" s="100"/>
      <c r="BO18" s="100"/>
      <c r="BP18" s="65" t="s">
        <v>114</v>
      </c>
      <c r="BQ18" s="101"/>
      <c r="BR18" s="102"/>
      <c r="BS18" s="102"/>
      <c r="BT18" s="102"/>
      <c r="BU18" s="103"/>
      <c r="BV18" s="104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4"/>
      <c r="CJ18" s="102"/>
      <c r="CK18" s="102"/>
      <c r="CL18" s="50"/>
      <c r="CM18" s="102"/>
      <c r="CN18" s="102"/>
      <c r="CO18" s="105"/>
      <c r="CP18" s="106"/>
      <c r="CQ18" s="107"/>
      <c r="CR18" s="108"/>
      <c r="CS18" s="109"/>
      <c r="CT18" s="110"/>
      <c r="CU18" s="88"/>
      <c r="CV18" s="112"/>
      <c r="CW18" s="111"/>
      <c r="CX18" s="112"/>
      <c r="CY18" s="113"/>
      <c r="CZ18" s="114"/>
      <c r="DA18" s="115"/>
      <c r="DB18" s="50"/>
      <c r="DC18" s="116"/>
      <c r="DD18" s="117"/>
      <c r="DE18" s="86"/>
      <c r="DF18" s="86"/>
      <c r="DG18" s="86"/>
      <c r="DH18" s="86"/>
      <c r="DI18" s="86"/>
      <c r="DJ18" s="86"/>
      <c r="DK18" s="86"/>
      <c r="DL18" s="86"/>
      <c r="DM18" s="86"/>
      <c r="DN18" s="122"/>
      <c r="DO18" s="122"/>
      <c r="DP18" s="122"/>
      <c r="DQ18" s="122"/>
      <c r="DR18" s="88"/>
      <c r="DS18" s="112"/>
      <c r="DT18" s="89"/>
      <c r="DU18" s="90">
        <v>1381.1</v>
      </c>
      <c r="DV18" s="91">
        <v>646.4</v>
      </c>
      <c r="DW18" s="92">
        <v>3880826.84</v>
      </c>
      <c r="DX18" s="93">
        <f t="shared" si="0"/>
        <v>1299.0999999999999</v>
      </c>
      <c r="DY18" s="94">
        <f t="shared" si="1"/>
        <v>564.4</v>
      </c>
      <c r="DZ18" s="94">
        <f t="shared" si="2"/>
        <v>3650410.6493693436</v>
      </c>
      <c r="EA18" s="53">
        <v>82</v>
      </c>
      <c r="EB18" s="53">
        <v>82</v>
      </c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</row>
    <row r="19" spans="1:205" s="8" customFormat="1" ht="47.25">
      <c r="A19" s="54">
        <v>15</v>
      </c>
      <c r="B19" s="54">
        <v>656</v>
      </c>
      <c r="C19" s="54"/>
      <c r="D19" s="54" t="s">
        <v>8</v>
      </c>
      <c r="E19" s="58" t="s">
        <v>9</v>
      </c>
      <c r="F19" s="59">
        <v>656</v>
      </c>
      <c r="G19" s="95" t="s">
        <v>10</v>
      </c>
      <c r="H19" s="96"/>
      <c r="I19" s="97"/>
      <c r="J19" s="96"/>
      <c r="K19" s="96"/>
      <c r="L19" s="96"/>
      <c r="M19" s="96"/>
      <c r="N19" s="98"/>
      <c r="O19" s="98"/>
      <c r="P19" s="99"/>
      <c r="Q19" s="96"/>
      <c r="R19" s="96"/>
      <c r="S19" s="96"/>
      <c r="T19" s="96"/>
      <c r="U19" s="96"/>
      <c r="V19" s="96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6"/>
      <c r="BM19" s="96"/>
      <c r="BN19" s="100"/>
      <c r="BO19" s="100"/>
      <c r="BP19" s="65" t="s">
        <v>115</v>
      </c>
      <c r="BQ19" s="101"/>
      <c r="BR19" s="102"/>
      <c r="BS19" s="102"/>
      <c r="BT19" s="102"/>
      <c r="BU19" s="103"/>
      <c r="BV19" s="104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4"/>
      <c r="CJ19" s="102"/>
      <c r="CK19" s="102"/>
      <c r="CL19" s="50"/>
      <c r="CM19" s="102"/>
      <c r="CN19" s="102"/>
      <c r="CO19" s="105"/>
      <c r="CP19" s="106"/>
      <c r="CQ19" s="107"/>
      <c r="CR19" s="108"/>
      <c r="CS19" s="109"/>
      <c r="CT19" s="110"/>
      <c r="CU19" s="88"/>
      <c r="CV19" s="112"/>
      <c r="CW19" s="111"/>
      <c r="CX19" s="112"/>
      <c r="CY19" s="113"/>
      <c r="CZ19" s="114"/>
      <c r="DA19" s="115"/>
      <c r="DB19" s="50"/>
      <c r="DC19" s="116"/>
      <c r="DD19" s="117"/>
      <c r="DE19" s="86"/>
      <c r="DF19" s="86"/>
      <c r="DG19" s="86"/>
      <c r="DH19" s="86"/>
      <c r="DI19" s="86"/>
      <c r="DJ19" s="86"/>
      <c r="DK19" s="86"/>
      <c r="DL19" s="86"/>
      <c r="DM19" s="86"/>
      <c r="DN19" s="122"/>
      <c r="DO19" s="122"/>
      <c r="DP19" s="122"/>
      <c r="DQ19" s="122"/>
      <c r="DR19" s="88"/>
      <c r="DS19" s="112"/>
      <c r="DT19" s="89"/>
      <c r="DU19" s="90">
        <v>208.5</v>
      </c>
      <c r="DV19" s="91">
        <v>119.4</v>
      </c>
      <c r="DW19" s="92">
        <v>878282.59</v>
      </c>
      <c r="DX19" s="93">
        <f t="shared" si="0"/>
        <v>194.7</v>
      </c>
      <c r="DY19" s="94">
        <f t="shared" si="1"/>
        <v>119.4</v>
      </c>
      <c r="DZ19" s="94">
        <f t="shared" si="2"/>
        <v>820151.65598561137</v>
      </c>
      <c r="EA19" s="53">
        <v>13.8</v>
      </c>
      <c r="EB19" s="53">
        <v>0</v>
      </c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</row>
    <row r="20" spans="1:205" s="8" customFormat="1" ht="63" customHeight="1">
      <c r="A20" s="54">
        <v>16</v>
      </c>
      <c r="B20" s="54">
        <v>660</v>
      </c>
      <c r="C20" s="54"/>
      <c r="D20" s="54" t="s">
        <v>8</v>
      </c>
      <c r="E20" s="58" t="s">
        <v>9</v>
      </c>
      <c r="F20" s="59">
        <v>660</v>
      </c>
      <c r="G20" s="95" t="s">
        <v>10</v>
      </c>
      <c r="H20" s="96"/>
      <c r="I20" s="97"/>
      <c r="J20" s="96"/>
      <c r="K20" s="96"/>
      <c r="L20" s="96"/>
      <c r="M20" s="96"/>
      <c r="N20" s="98"/>
      <c r="O20" s="98"/>
      <c r="P20" s="99"/>
      <c r="Q20" s="96"/>
      <c r="R20" s="96"/>
      <c r="S20" s="96"/>
      <c r="T20" s="96"/>
      <c r="U20" s="96"/>
      <c r="V20" s="96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6"/>
      <c r="BM20" s="96"/>
      <c r="BN20" s="100"/>
      <c r="BO20" s="100"/>
      <c r="BP20" s="65" t="s">
        <v>116</v>
      </c>
      <c r="BQ20" s="101"/>
      <c r="BR20" s="102"/>
      <c r="BS20" s="102"/>
      <c r="BT20" s="102"/>
      <c r="BU20" s="103"/>
      <c r="BV20" s="104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4"/>
      <c r="CJ20" s="102"/>
      <c r="CK20" s="102"/>
      <c r="CL20" s="50"/>
      <c r="CM20" s="102"/>
      <c r="CN20" s="102"/>
      <c r="CO20" s="105"/>
      <c r="CP20" s="106"/>
      <c r="CQ20" s="107"/>
      <c r="CR20" s="108"/>
      <c r="CS20" s="109"/>
      <c r="CT20" s="110"/>
      <c r="CU20" s="88"/>
      <c r="CV20" s="112"/>
      <c r="CW20" s="111"/>
      <c r="CX20" s="112"/>
      <c r="CY20" s="113"/>
      <c r="CZ20" s="114"/>
      <c r="DA20" s="115"/>
      <c r="DB20" s="50"/>
      <c r="DC20" s="116"/>
      <c r="DD20" s="117"/>
      <c r="DE20" s="86"/>
      <c r="DF20" s="86"/>
      <c r="DG20" s="86"/>
      <c r="DH20" s="86"/>
      <c r="DI20" s="86"/>
      <c r="DJ20" s="86"/>
      <c r="DK20" s="86"/>
      <c r="DL20" s="86"/>
      <c r="DM20" s="86"/>
      <c r="DN20" s="122"/>
      <c r="DO20" s="122"/>
      <c r="DP20" s="122"/>
      <c r="DQ20" s="122"/>
      <c r="DR20" s="88"/>
      <c r="DS20" s="112"/>
      <c r="DT20" s="89"/>
      <c r="DU20" s="90">
        <v>428.2</v>
      </c>
      <c r="DV20" s="91">
        <v>0</v>
      </c>
      <c r="DW20" s="92">
        <v>2875383.42</v>
      </c>
      <c r="DX20" s="93">
        <f t="shared" si="0"/>
        <v>411</v>
      </c>
      <c r="DY20" s="94">
        <f t="shared" si="1"/>
        <v>0</v>
      </c>
      <c r="DZ20" s="94">
        <f t="shared" si="2"/>
        <v>2759884.599766464</v>
      </c>
      <c r="EA20" s="53">
        <v>17.2</v>
      </c>
      <c r="EB20" s="53">
        <v>0</v>
      </c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</row>
    <row r="21" spans="1:205" s="8" customFormat="1" ht="63" customHeight="1">
      <c r="A21" s="54">
        <v>17</v>
      </c>
      <c r="B21" s="54">
        <v>664</v>
      </c>
      <c r="C21" s="54"/>
      <c r="D21" s="54" t="s">
        <v>8</v>
      </c>
      <c r="E21" s="58" t="s">
        <v>9</v>
      </c>
      <c r="F21" s="59">
        <v>664</v>
      </c>
      <c r="G21" s="95" t="s">
        <v>10</v>
      </c>
      <c r="H21" s="96"/>
      <c r="I21" s="97"/>
      <c r="J21" s="96"/>
      <c r="K21" s="96"/>
      <c r="L21" s="96"/>
      <c r="M21" s="96"/>
      <c r="N21" s="98"/>
      <c r="O21" s="98"/>
      <c r="P21" s="99"/>
      <c r="Q21" s="96"/>
      <c r="R21" s="96"/>
      <c r="S21" s="96"/>
      <c r="T21" s="96"/>
      <c r="U21" s="96"/>
      <c r="V21" s="96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6"/>
      <c r="BM21" s="96"/>
      <c r="BN21" s="100"/>
      <c r="BO21" s="100"/>
      <c r="BP21" s="65" t="s">
        <v>117</v>
      </c>
      <c r="BQ21" s="101"/>
      <c r="BR21" s="102"/>
      <c r="BS21" s="102"/>
      <c r="BT21" s="102"/>
      <c r="BU21" s="103"/>
      <c r="BV21" s="104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4"/>
      <c r="CJ21" s="102"/>
      <c r="CK21" s="102"/>
      <c r="CL21" s="50"/>
      <c r="CM21" s="102"/>
      <c r="CN21" s="102"/>
      <c r="CO21" s="105"/>
      <c r="CP21" s="106"/>
      <c r="CQ21" s="107"/>
      <c r="CR21" s="108"/>
      <c r="CS21" s="109"/>
      <c r="CT21" s="110"/>
      <c r="CU21" s="88"/>
      <c r="CV21" s="112"/>
      <c r="CW21" s="111"/>
      <c r="CX21" s="112"/>
      <c r="CY21" s="113"/>
      <c r="CZ21" s="114"/>
      <c r="DA21" s="115"/>
      <c r="DB21" s="50"/>
      <c r="DC21" s="116"/>
      <c r="DD21" s="117"/>
      <c r="DE21" s="86"/>
      <c r="DF21" s="86"/>
      <c r="DG21" s="86"/>
      <c r="DH21" s="86"/>
      <c r="DI21" s="86"/>
      <c r="DJ21" s="86"/>
      <c r="DK21" s="86"/>
      <c r="DL21" s="86"/>
      <c r="DM21" s="86"/>
      <c r="DN21" s="122"/>
      <c r="DO21" s="122"/>
      <c r="DP21" s="122"/>
      <c r="DQ21" s="122"/>
      <c r="DR21" s="88"/>
      <c r="DS21" s="112"/>
      <c r="DT21" s="89"/>
      <c r="DU21" s="90">
        <v>674.6</v>
      </c>
      <c r="DV21" s="91">
        <v>137.9</v>
      </c>
      <c r="DW21" s="92">
        <v>4949410.01</v>
      </c>
      <c r="DX21" s="93">
        <f t="shared" si="0"/>
        <v>644.5</v>
      </c>
      <c r="DY21" s="94">
        <f t="shared" si="1"/>
        <v>107.80000000000001</v>
      </c>
      <c r="DZ21" s="94">
        <f t="shared" si="2"/>
        <v>4728572.1189519707</v>
      </c>
      <c r="EA21" s="53">
        <v>30.1</v>
      </c>
      <c r="EB21" s="53">
        <v>30.1</v>
      </c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</row>
    <row r="22" spans="1:205" s="8" customFormat="1" ht="63" customHeight="1">
      <c r="A22" s="54">
        <v>18</v>
      </c>
      <c r="B22" s="54">
        <v>696</v>
      </c>
      <c r="C22" s="54">
        <v>40</v>
      </c>
      <c r="D22" s="54" t="s">
        <v>8</v>
      </c>
      <c r="E22" s="58" t="s">
        <v>2</v>
      </c>
      <c r="F22" s="59">
        <v>15</v>
      </c>
      <c r="G22" s="95" t="s">
        <v>10</v>
      </c>
      <c r="H22" s="98" t="s">
        <v>11</v>
      </c>
      <c r="I22" s="124" t="s">
        <v>42</v>
      </c>
      <c r="J22" s="98">
        <v>3</v>
      </c>
      <c r="K22" s="96">
        <v>146</v>
      </c>
      <c r="L22" s="96" t="s">
        <v>11</v>
      </c>
      <c r="M22" s="96"/>
      <c r="N22" s="98">
        <f>O22+P22</f>
        <v>2643.3</v>
      </c>
      <c r="O22" s="98">
        <f>AF22-AG22-AH22</f>
        <v>195.3</v>
      </c>
      <c r="P22" s="98">
        <v>2448</v>
      </c>
      <c r="Q22" s="98">
        <v>1965</v>
      </c>
      <c r="R22" s="98" t="s">
        <v>7</v>
      </c>
      <c r="S22" s="98">
        <v>1994</v>
      </c>
      <c r="T22" s="98">
        <v>5</v>
      </c>
      <c r="U22" s="98">
        <v>3</v>
      </c>
      <c r="V22" s="98">
        <v>15</v>
      </c>
      <c r="W22" s="98">
        <v>1593</v>
      </c>
      <c r="X22" s="98">
        <v>665</v>
      </c>
      <c r="Y22" s="98">
        <v>9158</v>
      </c>
      <c r="Z22" s="98">
        <v>2643.3</v>
      </c>
      <c r="AA22" s="98"/>
      <c r="AB22" s="98"/>
      <c r="AC22" s="98">
        <v>2448</v>
      </c>
      <c r="AD22" s="98">
        <v>1661</v>
      </c>
      <c r="AE22" s="98">
        <v>2448</v>
      </c>
      <c r="AF22" s="98">
        <v>195.3</v>
      </c>
      <c r="AG22" s="98"/>
      <c r="AH22" s="98"/>
      <c r="AI22" s="98">
        <v>30.8</v>
      </c>
      <c r="AJ22" s="98">
        <v>17.399999999999999</v>
      </c>
      <c r="AK22" s="98"/>
      <c r="AL22" s="98"/>
      <c r="AM22" s="98">
        <v>56</v>
      </c>
      <c r="AN22" s="98">
        <v>23</v>
      </c>
      <c r="AO22" s="98"/>
      <c r="AP22" s="98">
        <v>730</v>
      </c>
      <c r="AQ22" s="98">
        <v>434</v>
      </c>
      <c r="AR22" s="98">
        <v>14</v>
      </c>
      <c r="AS22" s="98">
        <v>601.5</v>
      </c>
      <c r="AT22" s="98">
        <v>383</v>
      </c>
      <c r="AU22" s="98">
        <v>19</v>
      </c>
      <c r="AV22" s="98">
        <v>1116.5</v>
      </c>
      <c r="AW22" s="98">
        <v>844</v>
      </c>
      <c r="AX22" s="98"/>
      <c r="AY22" s="98"/>
      <c r="AZ22" s="98"/>
      <c r="BA22" s="98">
        <v>2</v>
      </c>
      <c r="BB22" s="98">
        <v>85.9</v>
      </c>
      <c r="BC22" s="98">
        <v>54.6</v>
      </c>
      <c r="BD22" s="98"/>
      <c r="BE22" s="98"/>
      <c r="BF22" s="98"/>
      <c r="BG22" s="98"/>
      <c r="BH22" s="98"/>
      <c r="BI22" s="98"/>
      <c r="BJ22" s="98"/>
      <c r="BK22" s="98"/>
      <c r="BL22" s="96">
        <v>146</v>
      </c>
      <c r="BM22" s="96" t="s">
        <v>11</v>
      </c>
      <c r="BN22" s="100" t="s">
        <v>43</v>
      </c>
      <c r="BO22" s="100"/>
      <c r="BP22" s="65" t="s">
        <v>118</v>
      </c>
      <c r="BQ22" s="101"/>
      <c r="BR22" s="102"/>
      <c r="BS22" s="102"/>
      <c r="BT22" s="102"/>
      <c r="BU22" s="103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4"/>
      <c r="CJ22" s="102"/>
      <c r="CK22" s="102"/>
      <c r="CL22" s="50"/>
      <c r="CM22" s="102"/>
      <c r="CN22" s="102"/>
      <c r="CO22" s="105"/>
      <c r="CP22" s="106"/>
      <c r="CQ22" s="107"/>
      <c r="CR22" s="108"/>
      <c r="CS22" s="109"/>
      <c r="CT22" s="110"/>
      <c r="CU22" s="88"/>
      <c r="CV22" s="89"/>
      <c r="CW22" s="111"/>
      <c r="CX22" s="112"/>
      <c r="CY22" s="113"/>
      <c r="CZ22" s="114"/>
      <c r="DA22" s="115"/>
      <c r="DB22" s="50"/>
      <c r="DC22" s="116"/>
      <c r="DD22" s="117"/>
      <c r="DE22" s="86"/>
      <c r="DF22" s="86"/>
      <c r="DG22" s="86"/>
      <c r="DH22" s="86"/>
      <c r="DI22" s="86"/>
      <c r="DJ22" s="86"/>
      <c r="DK22" s="86"/>
      <c r="DL22" s="86"/>
      <c r="DM22" s="86"/>
      <c r="DN22" s="118"/>
      <c r="DO22" s="118"/>
      <c r="DP22" s="118"/>
      <c r="DQ22" s="118"/>
      <c r="DR22" s="88"/>
      <c r="DS22" s="89"/>
      <c r="DT22" s="89"/>
      <c r="DU22" s="90">
        <v>1405.6</v>
      </c>
      <c r="DV22" s="126">
        <v>652.9</v>
      </c>
      <c r="DW22" s="92">
        <v>4640996.78</v>
      </c>
      <c r="DX22" s="93">
        <f t="shared" si="0"/>
        <v>1400.1</v>
      </c>
      <c r="DY22" s="94">
        <f t="shared" si="1"/>
        <v>647.4</v>
      </c>
      <c r="DZ22" s="94">
        <f t="shared" si="2"/>
        <v>4622836.9320418322</v>
      </c>
      <c r="EA22" s="94">
        <v>5.5</v>
      </c>
      <c r="EB22" s="94">
        <v>5.5</v>
      </c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</row>
    <row r="23" spans="1:205" s="8" customFormat="1" ht="63" customHeight="1">
      <c r="A23" s="54">
        <v>19</v>
      </c>
      <c r="B23" s="54">
        <v>817</v>
      </c>
      <c r="C23" s="54">
        <v>729</v>
      </c>
      <c r="D23" s="54" t="s">
        <v>8</v>
      </c>
      <c r="E23" s="58" t="s">
        <v>2</v>
      </c>
      <c r="F23" s="59">
        <v>136</v>
      </c>
      <c r="G23" s="95" t="s">
        <v>10</v>
      </c>
      <c r="H23" s="96" t="s">
        <v>3</v>
      </c>
      <c r="I23" s="97" t="s">
        <v>56</v>
      </c>
      <c r="J23" s="96">
        <v>2</v>
      </c>
      <c r="K23" s="96">
        <v>564</v>
      </c>
      <c r="L23" s="96" t="s">
        <v>3</v>
      </c>
      <c r="M23" s="96"/>
      <c r="N23" s="98">
        <f>O23+P23</f>
        <v>3531.7999999999997</v>
      </c>
      <c r="O23" s="98">
        <f>AF23-AG23-AH23</f>
        <v>727.6</v>
      </c>
      <c r="P23" s="99">
        <v>2804.2</v>
      </c>
      <c r="Q23" s="96">
        <v>1973</v>
      </c>
      <c r="R23" s="96" t="s">
        <v>5</v>
      </c>
      <c r="S23" s="96">
        <v>1994</v>
      </c>
      <c r="T23" s="96">
        <v>9</v>
      </c>
      <c r="U23" s="96">
        <v>1</v>
      </c>
      <c r="V23" s="96">
        <v>10</v>
      </c>
      <c r="W23" s="99" t="s">
        <v>4</v>
      </c>
      <c r="X23" s="99">
        <v>560</v>
      </c>
      <c r="Y23" s="99">
        <v>15056</v>
      </c>
      <c r="Z23" s="99"/>
      <c r="AA23" s="99">
        <v>3392.4</v>
      </c>
      <c r="AB23" s="99"/>
      <c r="AC23" s="99">
        <v>2664.8</v>
      </c>
      <c r="AD23" s="99">
        <v>1588.6</v>
      </c>
      <c r="AE23" s="99">
        <v>2804.2</v>
      </c>
      <c r="AF23" s="99">
        <v>727.6</v>
      </c>
      <c r="AG23" s="99"/>
      <c r="AH23" s="99"/>
      <c r="AI23" s="99">
        <v>239.9</v>
      </c>
      <c r="AJ23" s="99">
        <v>50.9</v>
      </c>
      <c r="AK23" s="99"/>
      <c r="AL23" s="99"/>
      <c r="AM23" s="99">
        <v>46</v>
      </c>
      <c r="AN23" s="99"/>
      <c r="AO23" s="99"/>
      <c r="AP23" s="99"/>
      <c r="AQ23" s="99">
        <v>29</v>
      </c>
      <c r="AR23" s="99">
        <v>1594</v>
      </c>
      <c r="AS23" s="99">
        <v>896.4</v>
      </c>
      <c r="AT23" s="99">
        <v>17</v>
      </c>
      <c r="AU23" s="99">
        <v>1070.8</v>
      </c>
      <c r="AV23" s="99">
        <v>692.2</v>
      </c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>
        <v>1</v>
      </c>
      <c r="BK23" s="96"/>
      <c r="BL23" s="96">
        <v>564</v>
      </c>
      <c r="BM23" s="96" t="s">
        <v>3</v>
      </c>
      <c r="BN23" s="100" t="s">
        <v>57</v>
      </c>
      <c r="BO23" s="100"/>
      <c r="BP23" s="65" t="s">
        <v>119</v>
      </c>
      <c r="BQ23" s="101"/>
      <c r="BR23" s="102"/>
      <c r="BS23" s="102"/>
      <c r="BT23" s="102"/>
      <c r="BU23" s="103"/>
      <c r="BV23" s="104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4"/>
      <c r="CJ23" s="102"/>
      <c r="CK23" s="102"/>
      <c r="CL23" s="50"/>
      <c r="CM23" s="102"/>
      <c r="CN23" s="102"/>
      <c r="CO23" s="105"/>
      <c r="CP23" s="106"/>
      <c r="CQ23" s="107"/>
      <c r="CR23" s="108"/>
      <c r="CS23" s="109"/>
      <c r="CT23" s="110"/>
      <c r="CU23" s="88"/>
      <c r="CV23" s="89"/>
      <c r="CW23" s="111"/>
      <c r="CX23" s="112"/>
      <c r="CY23" s="113"/>
      <c r="CZ23" s="114"/>
      <c r="DA23" s="115"/>
      <c r="DB23" s="50"/>
      <c r="DC23" s="116"/>
      <c r="DD23" s="117"/>
      <c r="DE23" s="86"/>
      <c r="DF23" s="86"/>
      <c r="DG23" s="86"/>
      <c r="DH23" s="86"/>
      <c r="DI23" s="86"/>
      <c r="DJ23" s="86"/>
      <c r="DK23" s="86"/>
      <c r="DL23" s="86"/>
      <c r="DM23" s="86"/>
      <c r="DN23" s="118"/>
      <c r="DO23" s="122"/>
      <c r="DP23" s="122"/>
      <c r="DQ23" s="122"/>
      <c r="DR23" s="88"/>
      <c r="DS23" s="112"/>
      <c r="DT23" s="89"/>
      <c r="DU23" s="90">
        <v>368.1</v>
      </c>
      <c r="DV23" s="126">
        <v>0</v>
      </c>
      <c r="DW23" s="92">
        <v>3058468.68</v>
      </c>
      <c r="DX23" s="93">
        <f t="shared" si="0"/>
        <v>365.1</v>
      </c>
      <c r="DY23" s="94">
        <f t="shared" si="1"/>
        <v>0</v>
      </c>
      <c r="DZ23" s="94">
        <f t="shared" si="2"/>
        <v>3033542.2848899756</v>
      </c>
      <c r="EA23" s="53">
        <v>3</v>
      </c>
      <c r="EB23" s="53">
        <v>0</v>
      </c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</row>
    <row r="24" spans="1:205" s="8" customFormat="1" ht="63" customHeight="1">
      <c r="A24" s="54">
        <v>20</v>
      </c>
      <c r="B24" s="54">
        <v>905</v>
      </c>
      <c r="C24" s="54"/>
      <c r="D24" s="54" t="s">
        <v>8</v>
      </c>
      <c r="E24" s="58" t="s">
        <v>2</v>
      </c>
      <c r="F24" s="59">
        <v>224</v>
      </c>
      <c r="G24" s="95" t="s">
        <v>10</v>
      </c>
      <c r="H24" s="96" t="s">
        <v>1</v>
      </c>
      <c r="I24" s="97" t="s">
        <v>63</v>
      </c>
      <c r="J24" s="96">
        <v>14</v>
      </c>
      <c r="K24" s="96">
        <v>473</v>
      </c>
      <c r="L24" s="96" t="s">
        <v>1</v>
      </c>
      <c r="M24" s="96"/>
      <c r="N24" s="98">
        <f>O24+P24</f>
        <v>3187.7</v>
      </c>
      <c r="O24" s="98">
        <f>AF24-AG24-AH24</f>
        <v>441.5</v>
      </c>
      <c r="P24" s="99">
        <v>2746.2</v>
      </c>
      <c r="Q24" s="96">
        <v>1971</v>
      </c>
      <c r="R24" s="96" t="s">
        <v>7</v>
      </c>
      <c r="S24" s="96">
        <v>5</v>
      </c>
      <c r="T24" s="96">
        <v>4</v>
      </c>
      <c r="U24" s="96">
        <v>1989</v>
      </c>
      <c r="V24" s="96">
        <v>14</v>
      </c>
      <c r="W24" s="99">
        <v>3264</v>
      </c>
      <c r="X24" s="99">
        <v>744</v>
      </c>
      <c r="Y24" s="99">
        <v>11193</v>
      </c>
      <c r="Z24" s="99">
        <v>3146.7</v>
      </c>
      <c r="AA24" s="99"/>
      <c r="AB24" s="99"/>
      <c r="AC24" s="99">
        <v>2705.2</v>
      </c>
      <c r="AD24" s="99">
        <v>1832.9</v>
      </c>
      <c r="AE24" s="99">
        <v>2746.2</v>
      </c>
      <c r="AF24" s="99">
        <v>441.5</v>
      </c>
      <c r="AG24" s="99"/>
      <c r="AH24" s="99"/>
      <c r="AI24" s="99">
        <v>142.6</v>
      </c>
      <c r="AJ24" s="121">
        <v>30</v>
      </c>
      <c r="AK24" s="121"/>
      <c r="AL24" s="121"/>
      <c r="AM24" s="99">
        <v>60</v>
      </c>
      <c r="AN24" s="99">
        <v>10</v>
      </c>
      <c r="AO24" s="99">
        <v>300.5</v>
      </c>
      <c r="AP24" s="99">
        <v>172.2</v>
      </c>
      <c r="AQ24" s="99">
        <v>40</v>
      </c>
      <c r="AR24" s="99">
        <v>1790.6</v>
      </c>
      <c r="AS24" s="99">
        <v>1213.7</v>
      </c>
      <c r="AT24" s="99">
        <v>10</v>
      </c>
      <c r="AU24" s="99">
        <v>614.1</v>
      </c>
      <c r="AV24" s="99"/>
      <c r="AW24" s="99">
        <v>447</v>
      </c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6">
        <v>473</v>
      </c>
      <c r="BM24" s="96" t="s">
        <v>1</v>
      </c>
      <c r="BN24" s="100"/>
      <c r="BO24" s="100"/>
      <c r="BP24" s="65" t="s">
        <v>120</v>
      </c>
      <c r="BQ24" s="101"/>
      <c r="BR24" s="102"/>
      <c r="BS24" s="104"/>
      <c r="BT24" s="104"/>
      <c r="BU24" s="103"/>
      <c r="BV24" s="104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4"/>
      <c r="CJ24" s="102"/>
      <c r="CK24" s="102"/>
      <c r="CL24" s="50"/>
      <c r="CM24" s="102"/>
      <c r="CN24" s="102"/>
      <c r="CO24" s="105"/>
      <c r="CP24" s="106"/>
      <c r="CQ24" s="107"/>
      <c r="CR24" s="108"/>
      <c r="CS24" s="109"/>
      <c r="CT24" s="110"/>
      <c r="CU24" s="88"/>
      <c r="CV24" s="112"/>
      <c r="CW24" s="111"/>
      <c r="CX24" s="112"/>
      <c r="CY24" s="113"/>
      <c r="CZ24" s="114"/>
      <c r="DA24" s="115"/>
      <c r="DB24" s="50"/>
      <c r="DC24" s="116"/>
      <c r="DD24" s="117"/>
      <c r="DE24" s="86"/>
      <c r="DF24" s="86"/>
      <c r="DG24" s="86"/>
      <c r="DH24" s="86"/>
      <c r="DI24" s="86"/>
      <c r="DJ24" s="86"/>
      <c r="DK24" s="86"/>
      <c r="DL24" s="86"/>
      <c r="DM24" s="86"/>
      <c r="DN24" s="118"/>
      <c r="DO24" s="122"/>
      <c r="DP24" s="122"/>
      <c r="DQ24" s="122"/>
      <c r="DR24" s="88"/>
      <c r="DS24" s="112"/>
      <c r="DT24" s="89"/>
      <c r="DU24" s="90">
        <v>375</v>
      </c>
      <c r="DV24" s="126">
        <v>12.2</v>
      </c>
      <c r="DW24" s="92">
        <v>5379838.29</v>
      </c>
      <c r="DX24" s="93">
        <f t="shared" si="0"/>
        <v>362.8</v>
      </c>
      <c r="DY24" s="94">
        <f t="shared" si="1"/>
        <v>0</v>
      </c>
      <c r="DZ24" s="94">
        <f t="shared" si="2"/>
        <v>5204814.2176320003</v>
      </c>
      <c r="EA24" s="53">
        <v>12.2</v>
      </c>
      <c r="EB24" s="53">
        <v>12.2</v>
      </c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</row>
    <row r="25" spans="1:205" s="8" customFormat="1" ht="63" customHeight="1">
      <c r="A25" s="54">
        <v>21</v>
      </c>
      <c r="B25" s="54">
        <v>948</v>
      </c>
      <c r="C25" s="54"/>
      <c r="D25" s="54" t="s">
        <v>8</v>
      </c>
      <c r="E25" s="58" t="s">
        <v>2</v>
      </c>
      <c r="F25" s="59">
        <v>267</v>
      </c>
      <c r="G25" s="95" t="s">
        <v>10</v>
      </c>
      <c r="H25" s="96"/>
      <c r="I25" s="97"/>
      <c r="J25" s="96"/>
      <c r="K25" s="96"/>
      <c r="L25" s="96"/>
      <c r="M25" s="96"/>
      <c r="N25" s="98"/>
      <c r="O25" s="98"/>
      <c r="P25" s="99"/>
      <c r="Q25" s="96"/>
      <c r="R25" s="96"/>
      <c r="S25" s="96"/>
      <c r="T25" s="96"/>
      <c r="U25" s="96"/>
      <c r="V25" s="96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6"/>
      <c r="BM25" s="96"/>
      <c r="BN25" s="100"/>
      <c r="BO25" s="100"/>
      <c r="BP25" s="65" t="s">
        <v>92</v>
      </c>
      <c r="BQ25" s="101"/>
      <c r="BR25" s="102"/>
      <c r="BS25" s="102"/>
      <c r="BT25" s="102"/>
      <c r="BU25" s="103"/>
      <c r="BV25" s="104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4"/>
      <c r="CJ25" s="102"/>
      <c r="CK25" s="102"/>
      <c r="CL25" s="50"/>
      <c r="CM25" s="102"/>
      <c r="CN25" s="102"/>
      <c r="CO25" s="105"/>
      <c r="CP25" s="106"/>
      <c r="CQ25" s="107"/>
      <c r="CR25" s="108"/>
      <c r="CS25" s="109"/>
      <c r="CT25" s="110"/>
      <c r="CU25" s="88"/>
      <c r="CV25" s="112"/>
      <c r="CW25" s="111"/>
      <c r="CX25" s="112"/>
      <c r="CY25" s="113"/>
      <c r="CZ25" s="114"/>
      <c r="DA25" s="115"/>
      <c r="DB25" s="50"/>
      <c r="DC25" s="116"/>
      <c r="DD25" s="117"/>
      <c r="DE25" s="86"/>
      <c r="DF25" s="86"/>
      <c r="DG25" s="86"/>
      <c r="DH25" s="86"/>
      <c r="DI25" s="86"/>
      <c r="DJ25" s="86"/>
      <c r="DK25" s="86"/>
      <c r="DL25" s="86"/>
      <c r="DM25" s="86"/>
      <c r="DN25" s="122"/>
      <c r="DO25" s="122"/>
      <c r="DP25" s="122"/>
      <c r="DQ25" s="122"/>
      <c r="DR25" s="88"/>
      <c r="DS25" s="112"/>
      <c r="DT25" s="89"/>
      <c r="DU25" s="90">
        <v>214.7</v>
      </c>
      <c r="DV25" s="126">
        <v>31.1</v>
      </c>
      <c r="DW25" s="92">
        <v>903424.89</v>
      </c>
      <c r="DX25" s="93">
        <f t="shared" si="0"/>
        <v>183.6</v>
      </c>
      <c r="DY25" s="94">
        <f t="shared" si="1"/>
        <v>0</v>
      </c>
      <c r="DZ25" s="94">
        <f t="shared" si="2"/>
        <v>772560.82815090823</v>
      </c>
      <c r="EA25" s="53">
        <v>31.1</v>
      </c>
      <c r="EB25" s="53">
        <v>31.1</v>
      </c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</row>
    <row r="26" spans="1:205" s="8" customFormat="1" ht="63" customHeight="1">
      <c r="A26" s="54">
        <v>22</v>
      </c>
      <c r="B26" s="54">
        <v>990</v>
      </c>
      <c r="C26" s="54"/>
      <c r="D26" s="54" t="s">
        <v>8</v>
      </c>
      <c r="E26" s="58" t="s">
        <v>2</v>
      </c>
      <c r="F26" s="59">
        <v>309</v>
      </c>
      <c r="G26" s="95" t="s">
        <v>10</v>
      </c>
      <c r="H26" s="96"/>
      <c r="I26" s="97"/>
      <c r="J26" s="96"/>
      <c r="K26" s="96"/>
      <c r="L26" s="96"/>
      <c r="M26" s="96"/>
      <c r="N26" s="98"/>
      <c r="O26" s="98"/>
      <c r="P26" s="99"/>
      <c r="Q26" s="96"/>
      <c r="R26" s="96"/>
      <c r="S26" s="96"/>
      <c r="T26" s="96"/>
      <c r="U26" s="96"/>
      <c r="V26" s="96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6"/>
      <c r="BM26" s="96"/>
      <c r="BN26" s="100"/>
      <c r="BO26" s="100"/>
      <c r="BP26" s="65" t="s">
        <v>94</v>
      </c>
      <c r="BQ26" s="101"/>
      <c r="BR26" s="102"/>
      <c r="BS26" s="102"/>
      <c r="BT26" s="102"/>
      <c r="BU26" s="103"/>
      <c r="BV26" s="104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4"/>
      <c r="CJ26" s="102"/>
      <c r="CK26" s="102"/>
      <c r="CL26" s="50"/>
      <c r="CM26" s="102"/>
      <c r="CN26" s="102"/>
      <c r="CO26" s="105"/>
      <c r="CP26" s="106"/>
      <c r="CQ26" s="107"/>
      <c r="CR26" s="108"/>
      <c r="CS26" s="109"/>
      <c r="CT26" s="110"/>
      <c r="CU26" s="88"/>
      <c r="CV26" s="112"/>
      <c r="CW26" s="111"/>
      <c r="CX26" s="112"/>
      <c r="CY26" s="113"/>
      <c r="CZ26" s="114"/>
      <c r="DA26" s="115"/>
      <c r="DB26" s="50"/>
      <c r="DC26" s="116"/>
      <c r="DD26" s="117"/>
      <c r="DE26" s="86"/>
      <c r="DF26" s="86"/>
      <c r="DG26" s="86"/>
      <c r="DH26" s="86"/>
      <c r="DI26" s="86"/>
      <c r="DJ26" s="86"/>
      <c r="DK26" s="86"/>
      <c r="DL26" s="86"/>
      <c r="DM26" s="86"/>
      <c r="DN26" s="122"/>
      <c r="DO26" s="122"/>
      <c r="DP26" s="122"/>
      <c r="DQ26" s="122"/>
      <c r="DR26" s="88"/>
      <c r="DS26" s="112"/>
      <c r="DT26" s="89"/>
      <c r="DU26" s="90">
        <v>475.2</v>
      </c>
      <c r="DV26" s="126">
        <v>267.60000000000002</v>
      </c>
      <c r="DW26" s="92">
        <v>588795.86</v>
      </c>
      <c r="DX26" s="93">
        <f t="shared" si="0"/>
        <v>375.6</v>
      </c>
      <c r="DY26" s="94">
        <f t="shared" si="1"/>
        <v>191.00000000000003</v>
      </c>
      <c r="DZ26" s="94">
        <f t="shared" si="2"/>
        <v>465386.62671717175</v>
      </c>
      <c r="EA26" s="53">
        <v>99.6</v>
      </c>
      <c r="EB26" s="53">
        <v>76.599999999999994</v>
      </c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</row>
    <row r="27" spans="1:205" s="8" customFormat="1" ht="63" customHeight="1">
      <c r="A27" s="54">
        <v>23</v>
      </c>
      <c r="B27" s="54">
        <v>993</v>
      </c>
      <c r="C27" s="54"/>
      <c r="D27" s="54" t="s">
        <v>8</v>
      </c>
      <c r="E27" s="58" t="s">
        <v>2</v>
      </c>
      <c r="F27" s="59">
        <v>312</v>
      </c>
      <c r="G27" s="95" t="s">
        <v>10</v>
      </c>
      <c r="H27" s="96"/>
      <c r="I27" s="97"/>
      <c r="J27" s="96"/>
      <c r="K27" s="96"/>
      <c r="L27" s="96"/>
      <c r="M27" s="96"/>
      <c r="N27" s="98"/>
      <c r="O27" s="98"/>
      <c r="P27" s="99"/>
      <c r="Q27" s="96"/>
      <c r="R27" s="96"/>
      <c r="S27" s="96"/>
      <c r="T27" s="96"/>
      <c r="U27" s="96"/>
      <c r="V27" s="96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6"/>
      <c r="BM27" s="96"/>
      <c r="BN27" s="100"/>
      <c r="BO27" s="100"/>
      <c r="BP27" s="65" t="s">
        <v>95</v>
      </c>
      <c r="BQ27" s="101"/>
      <c r="BR27" s="102"/>
      <c r="BS27" s="102"/>
      <c r="BT27" s="102"/>
      <c r="BU27" s="103"/>
      <c r="BV27" s="104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4"/>
      <c r="CJ27" s="102"/>
      <c r="CK27" s="102"/>
      <c r="CL27" s="50"/>
      <c r="CM27" s="102"/>
      <c r="CN27" s="102"/>
      <c r="CO27" s="105"/>
      <c r="CP27" s="106"/>
      <c r="CQ27" s="107"/>
      <c r="CR27" s="108"/>
      <c r="CS27" s="109"/>
      <c r="CT27" s="110"/>
      <c r="CU27" s="88"/>
      <c r="CV27" s="112"/>
      <c r="CW27" s="111"/>
      <c r="CX27" s="112"/>
      <c r="CY27" s="113"/>
      <c r="CZ27" s="114"/>
      <c r="DA27" s="115"/>
      <c r="DB27" s="50"/>
      <c r="DC27" s="116"/>
      <c r="DD27" s="117"/>
      <c r="DE27" s="86"/>
      <c r="DF27" s="86"/>
      <c r="DG27" s="86"/>
      <c r="DH27" s="86"/>
      <c r="DI27" s="86"/>
      <c r="DJ27" s="86"/>
      <c r="DK27" s="86"/>
      <c r="DL27" s="86"/>
      <c r="DM27" s="86"/>
      <c r="DN27" s="122"/>
      <c r="DO27" s="122"/>
      <c r="DP27" s="122"/>
      <c r="DQ27" s="122"/>
      <c r="DR27" s="88"/>
      <c r="DS27" s="112"/>
      <c r="DT27" s="89"/>
      <c r="DU27" s="90">
        <v>640.29999999999995</v>
      </c>
      <c r="DV27" s="126">
        <v>119.4</v>
      </c>
      <c r="DW27" s="92">
        <v>2960716.16</v>
      </c>
      <c r="DX27" s="93">
        <f t="shared" si="0"/>
        <v>601.79999999999995</v>
      </c>
      <c r="DY27" s="94">
        <f t="shared" si="1"/>
        <v>84.2</v>
      </c>
      <c r="DZ27" s="94">
        <f t="shared" si="2"/>
        <v>2782694.0263751368</v>
      </c>
      <c r="EA27" s="53">
        <v>38.5</v>
      </c>
      <c r="EB27" s="53">
        <v>35.200000000000003</v>
      </c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</row>
    <row r="28" spans="1:205" s="8" customFormat="1" ht="63" customHeight="1">
      <c r="A28" s="54">
        <v>24</v>
      </c>
      <c r="B28" s="54">
        <v>1064</v>
      </c>
      <c r="C28" s="54"/>
      <c r="D28" s="54" t="s">
        <v>8</v>
      </c>
      <c r="E28" s="58" t="s">
        <v>2</v>
      </c>
      <c r="F28" s="59">
        <v>383</v>
      </c>
      <c r="G28" s="95" t="s">
        <v>10</v>
      </c>
      <c r="H28" s="96"/>
      <c r="I28" s="97"/>
      <c r="J28" s="96"/>
      <c r="K28" s="96"/>
      <c r="L28" s="96"/>
      <c r="M28" s="96"/>
      <c r="N28" s="98"/>
      <c r="O28" s="98"/>
      <c r="P28" s="99"/>
      <c r="Q28" s="96"/>
      <c r="R28" s="96"/>
      <c r="S28" s="96"/>
      <c r="T28" s="96"/>
      <c r="U28" s="96"/>
      <c r="V28" s="96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6"/>
      <c r="BM28" s="96"/>
      <c r="BN28" s="100"/>
      <c r="BO28" s="100"/>
      <c r="BP28" s="65" t="s">
        <v>96</v>
      </c>
      <c r="BQ28" s="101"/>
      <c r="BR28" s="102"/>
      <c r="BS28" s="102"/>
      <c r="BT28" s="102"/>
      <c r="BU28" s="103"/>
      <c r="BV28" s="104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4"/>
      <c r="CJ28" s="102"/>
      <c r="CK28" s="102"/>
      <c r="CL28" s="50"/>
      <c r="CM28" s="102"/>
      <c r="CN28" s="102"/>
      <c r="CO28" s="105"/>
      <c r="CP28" s="106"/>
      <c r="CQ28" s="107"/>
      <c r="CR28" s="108"/>
      <c r="CS28" s="109"/>
      <c r="CT28" s="110"/>
      <c r="CU28" s="88"/>
      <c r="CV28" s="112"/>
      <c r="CW28" s="111"/>
      <c r="CX28" s="112"/>
      <c r="CY28" s="113"/>
      <c r="CZ28" s="114"/>
      <c r="DA28" s="115"/>
      <c r="DB28" s="50"/>
      <c r="DC28" s="116"/>
      <c r="DD28" s="117"/>
      <c r="DE28" s="86"/>
      <c r="DF28" s="86"/>
      <c r="DG28" s="86"/>
      <c r="DH28" s="86"/>
      <c r="DI28" s="86"/>
      <c r="DJ28" s="86"/>
      <c r="DK28" s="86"/>
      <c r="DL28" s="86"/>
      <c r="DM28" s="86"/>
      <c r="DN28" s="122"/>
      <c r="DO28" s="122"/>
      <c r="DP28" s="122"/>
      <c r="DQ28" s="122"/>
      <c r="DR28" s="88"/>
      <c r="DS28" s="112"/>
      <c r="DT28" s="89"/>
      <c r="DU28" s="90">
        <v>773.4</v>
      </c>
      <c r="DV28" s="126">
        <v>70.599999999999994</v>
      </c>
      <c r="DW28" s="92">
        <v>2988174.62</v>
      </c>
      <c r="DX28" s="93">
        <f t="shared" si="0"/>
        <v>655.1</v>
      </c>
      <c r="DY28" s="94">
        <f t="shared" si="1"/>
        <v>0</v>
      </c>
      <c r="DZ28" s="94">
        <f t="shared" si="2"/>
        <v>2531100.5864520301</v>
      </c>
      <c r="EA28" s="53">
        <v>118.3</v>
      </c>
      <c r="EB28" s="53">
        <v>70.599999999999994</v>
      </c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</row>
    <row r="29" spans="1:205" s="9" customFormat="1" ht="63" customHeight="1">
      <c r="A29" s="54">
        <v>25</v>
      </c>
      <c r="B29" s="54">
        <v>1095</v>
      </c>
      <c r="C29" s="54">
        <v>196</v>
      </c>
      <c r="D29" s="54" t="s">
        <v>8</v>
      </c>
      <c r="E29" s="58" t="s">
        <v>2</v>
      </c>
      <c r="F29" s="59">
        <v>414</v>
      </c>
      <c r="G29" s="95" t="s">
        <v>10</v>
      </c>
      <c r="H29" s="96" t="s">
        <v>3</v>
      </c>
      <c r="I29" s="97" t="s">
        <v>66</v>
      </c>
      <c r="J29" s="96">
        <v>6</v>
      </c>
      <c r="K29" s="96">
        <v>357</v>
      </c>
      <c r="L29" s="96" t="s">
        <v>3</v>
      </c>
      <c r="M29" s="96"/>
      <c r="N29" s="98">
        <f>O29+P29</f>
        <v>1803.8</v>
      </c>
      <c r="O29" s="98">
        <f>AF29-AG29-AH29</f>
        <v>198.2</v>
      </c>
      <c r="P29" s="99">
        <v>1605.6</v>
      </c>
      <c r="Q29" s="96">
        <v>1960</v>
      </c>
      <c r="R29" s="96" t="s">
        <v>5</v>
      </c>
      <c r="S29" s="96">
        <v>1994</v>
      </c>
      <c r="T29" s="96">
        <v>5</v>
      </c>
      <c r="U29" s="96">
        <v>2</v>
      </c>
      <c r="V29" s="96">
        <v>28</v>
      </c>
      <c r="W29" s="99">
        <v>3596</v>
      </c>
      <c r="X29" s="99">
        <v>455</v>
      </c>
      <c r="Y29" s="99">
        <v>7190</v>
      </c>
      <c r="Z29" s="99"/>
      <c r="AA29" s="99">
        <v>1803.8</v>
      </c>
      <c r="AB29" s="99">
        <v>0</v>
      </c>
      <c r="AC29" s="99">
        <v>1605.6</v>
      </c>
      <c r="AD29" s="99">
        <v>1038.2</v>
      </c>
      <c r="AE29" s="99">
        <v>1605.6</v>
      </c>
      <c r="AF29" s="99">
        <v>198.2</v>
      </c>
      <c r="AG29" s="99"/>
      <c r="AH29" s="99"/>
      <c r="AI29" s="99">
        <v>198.2</v>
      </c>
      <c r="AJ29" s="121">
        <v>32</v>
      </c>
      <c r="AK29" s="121"/>
      <c r="AL29" s="121"/>
      <c r="AM29" s="99">
        <v>40</v>
      </c>
      <c r="AN29" s="99">
        <v>10</v>
      </c>
      <c r="AO29" s="99">
        <v>325.2</v>
      </c>
      <c r="AP29" s="99">
        <v>192.5</v>
      </c>
      <c r="AQ29" s="99">
        <v>30</v>
      </c>
      <c r="AR29" s="99">
        <v>1280.4000000000001</v>
      </c>
      <c r="AS29" s="99">
        <v>845.2</v>
      </c>
      <c r="AT29" s="99"/>
      <c r="AU29" s="99"/>
      <c r="AV29" s="99"/>
      <c r="AW29" s="99"/>
      <c r="AX29" s="99"/>
      <c r="AY29" s="99"/>
      <c r="AZ29" s="99"/>
      <c r="BA29" s="99"/>
      <c r="BB29" s="99"/>
      <c r="BC29" s="99">
        <v>2</v>
      </c>
      <c r="BD29" s="99">
        <v>86.5</v>
      </c>
      <c r="BE29" s="99">
        <v>56.6</v>
      </c>
      <c r="BF29" s="99"/>
      <c r="BG29" s="99"/>
      <c r="BH29" s="99"/>
      <c r="BI29" s="99"/>
      <c r="BJ29" s="99"/>
      <c r="BK29" s="96"/>
      <c r="BL29" s="96">
        <v>357</v>
      </c>
      <c r="BM29" s="96" t="s">
        <v>3</v>
      </c>
      <c r="BN29" s="100" t="s">
        <v>67</v>
      </c>
      <c r="BO29" s="100"/>
      <c r="BP29" s="65" t="s">
        <v>85</v>
      </c>
      <c r="BQ29" s="101"/>
      <c r="BR29" s="102"/>
      <c r="BS29" s="104"/>
      <c r="BT29" s="104"/>
      <c r="BU29" s="103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4"/>
      <c r="CJ29" s="102"/>
      <c r="CK29" s="102"/>
      <c r="CL29" s="50"/>
      <c r="CM29" s="102"/>
      <c r="CN29" s="102"/>
      <c r="CO29" s="105"/>
      <c r="CP29" s="106"/>
      <c r="CQ29" s="107"/>
      <c r="CR29" s="108"/>
      <c r="CS29" s="109"/>
      <c r="CT29" s="110"/>
      <c r="CU29" s="88"/>
      <c r="CV29" s="112"/>
      <c r="CW29" s="111"/>
      <c r="CX29" s="112"/>
      <c r="CY29" s="113"/>
      <c r="CZ29" s="114"/>
      <c r="DA29" s="115"/>
      <c r="DB29" s="50"/>
      <c r="DC29" s="116"/>
      <c r="DD29" s="117"/>
      <c r="DE29" s="86"/>
      <c r="DF29" s="86"/>
      <c r="DG29" s="86"/>
      <c r="DH29" s="86"/>
      <c r="DI29" s="86"/>
      <c r="DJ29" s="86"/>
      <c r="DK29" s="86"/>
      <c r="DL29" s="86"/>
      <c r="DM29" s="86"/>
      <c r="DN29" s="118"/>
      <c r="DO29" s="122"/>
      <c r="DP29" s="122"/>
      <c r="DQ29" s="122"/>
      <c r="DR29" s="88"/>
      <c r="DS29" s="112"/>
      <c r="DT29" s="89"/>
      <c r="DU29" s="90">
        <v>231.8</v>
      </c>
      <c r="DV29" s="126">
        <v>231.8</v>
      </c>
      <c r="DW29" s="92">
        <v>2198714.7999999998</v>
      </c>
      <c r="DX29" s="93">
        <f t="shared" si="0"/>
        <v>209.4</v>
      </c>
      <c r="DY29" s="94">
        <f t="shared" si="1"/>
        <v>209.4</v>
      </c>
      <c r="DZ29" s="94">
        <f t="shared" si="2"/>
        <v>1986241.9289042274</v>
      </c>
      <c r="EA29" s="53">
        <v>22.4</v>
      </c>
      <c r="EB29" s="53">
        <v>22.4</v>
      </c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</row>
    <row r="30" spans="1:205" s="9" customFormat="1" ht="63" customHeight="1">
      <c r="A30" s="54">
        <v>26</v>
      </c>
      <c r="B30" s="54">
        <v>1108</v>
      </c>
      <c r="C30" s="54">
        <v>649</v>
      </c>
      <c r="D30" s="54" t="s">
        <v>8</v>
      </c>
      <c r="E30" s="58" t="s">
        <v>2</v>
      </c>
      <c r="F30" s="59">
        <v>427</v>
      </c>
      <c r="G30" s="95" t="s">
        <v>10</v>
      </c>
      <c r="H30" s="96" t="s">
        <v>3</v>
      </c>
      <c r="I30" s="127" t="s">
        <v>68</v>
      </c>
      <c r="J30" s="96">
        <v>12</v>
      </c>
      <c r="K30" s="96">
        <v>377</v>
      </c>
      <c r="L30" s="96" t="s">
        <v>3</v>
      </c>
      <c r="M30" s="96"/>
      <c r="N30" s="98">
        <f>O30+P30</f>
        <v>1445.8</v>
      </c>
      <c r="O30" s="98">
        <f>AF30-AG30-AH30</f>
        <v>617.4</v>
      </c>
      <c r="P30" s="99">
        <v>828.4</v>
      </c>
      <c r="Q30" s="119">
        <v>1948</v>
      </c>
      <c r="R30" s="96" t="s">
        <v>5</v>
      </c>
      <c r="S30" s="96">
        <v>1989</v>
      </c>
      <c r="T30" s="96">
        <v>2</v>
      </c>
      <c r="U30" s="96">
        <v>1</v>
      </c>
      <c r="V30" s="96">
        <v>34</v>
      </c>
      <c r="W30" s="99">
        <v>1939</v>
      </c>
      <c r="X30" s="99">
        <v>738</v>
      </c>
      <c r="Y30" s="99">
        <v>6534</v>
      </c>
      <c r="Z30" s="99"/>
      <c r="AA30" s="99">
        <v>1445.8</v>
      </c>
      <c r="AB30" s="99">
        <v>0</v>
      </c>
      <c r="AC30" s="99">
        <v>828.4</v>
      </c>
      <c r="AD30" s="99">
        <v>499.7</v>
      </c>
      <c r="AE30" s="99">
        <v>828.4</v>
      </c>
      <c r="AF30" s="99">
        <v>617.4</v>
      </c>
      <c r="AG30" s="99"/>
      <c r="AH30" s="99"/>
      <c r="AI30" s="99">
        <v>490.2</v>
      </c>
      <c r="AJ30" s="99">
        <v>49.7</v>
      </c>
      <c r="AK30" s="99"/>
      <c r="AL30" s="99"/>
      <c r="AM30" s="99">
        <v>19</v>
      </c>
      <c r="AN30" s="99">
        <v>8</v>
      </c>
      <c r="AO30" s="99">
        <v>280.89999999999998</v>
      </c>
      <c r="AP30" s="99">
        <v>144.19999999999999</v>
      </c>
      <c r="AQ30" s="99">
        <v>7</v>
      </c>
      <c r="AR30" s="99">
        <v>311.10000000000002</v>
      </c>
      <c r="AS30" s="99">
        <v>192.7</v>
      </c>
      <c r="AT30" s="99">
        <v>4</v>
      </c>
      <c r="AU30" s="99">
        <v>236.4</v>
      </c>
      <c r="AV30" s="99">
        <v>159.80000000000001</v>
      </c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>
        <v>0</v>
      </c>
      <c r="BK30" s="96"/>
      <c r="BL30" s="96">
        <v>377</v>
      </c>
      <c r="BM30" s="96" t="s">
        <v>3</v>
      </c>
      <c r="BN30" s="100" t="s">
        <v>69</v>
      </c>
      <c r="BO30" s="100"/>
      <c r="BP30" s="65" t="s">
        <v>86</v>
      </c>
      <c r="BQ30" s="101"/>
      <c r="BR30" s="102"/>
      <c r="BS30" s="104"/>
      <c r="BT30" s="104"/>
      <c r="BU30" s="103"/>
      <c r="BV30" s="104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4"/>
      <c r="CJ30" s="102"/>
      <c r="CK30" s="102"/>
      <c r="CL30" s="50"/>
      <c r="CM30" s="102"/>
      <c r="CN30" s="102"/>
      <c r="CO30" s="105"/>
      <c r="CP30" s="106"/>
      <c r="CQ30" s="107"/>
      <c r="CR30" s="108"/>
      <c r="CS30" s="109"/>
      <c r="CT30" s="110"/>
      <c r="CU30" s="88"/>
      <c r="CV30" s="112"/>
      <c r="CW30" s="111"/>
      <c r="CX30" s="112"/>
      <c r="CY30" s="113"/>
      <c r="CZ30" s="114"/>
      <c r="DA30" s="115"/>
      <c r="DB30" s="50"/>
      <c r="DC30" s="116"/>
      <c r="DD30" s="117"/>
      <c r="DE30" s="86"/>
      <c r="DF30" s="86"/>
      <c r="DG30" s="86"/>
      <c r="DH30" s="86"/>
      <c r="DI30" s="86"/>
      <c r="DJ30" s="86"/>
      <c r="DK30" s="86"/>
      <c r="DL30" s="86"/>
      <c r="DM30" s="86"/>
      <c r="DN30" s="118"/>
      <c r="DO30" s="122"/>
      <c r="DP30" s="122"/>
      <c r="DQ30" s="122"/>
      <c r="DR30" s="88"/>
      <c r="DS30" s="112"/>
      <c r="DT30" s="89"/>
      <c r="DU30" s="90">
        <v>72.900000000000006</v>
      </c>
      <c r="DV30" s="126">
        <v>42.8</v>
      </c>
      <c r="DW30" s="92">
        <v>435267.96</v>
      </c>
      <c r="DX30" s="93">
        <f t="shared" si="0"/>
        <v>30.100000000000009</v>
      </c>
      <c r="DY30" s="94">
        <f t="shared" si="1"/>
        <v>0</v>
      </c>
      <c r="DZ30" s="94">
        <f t="shared" si="2"/>
        <v>179719.69267489717</v>
      </c>
      <c r="EA30" s="53">
        <v>42.8</v>
      </c>
      <c r="EB30" s="53">
        <v>42.8</v>
      </c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</row>
    <row r="31" spans="1:205" s="9" customFormat="1" ht="63" customHeight="1">
      <c r="A31" s="54">
        <v>27</v>
      </c>
      <c r="B31" s="54">
        <v>1131</v>
      </c>
      <c r="C31" s="54"/>
      <c r="D31" s="54" t="s">
        <v>8</v>
      </c>
      <c r="E31" s="58" t="s">
        <v>2</v>
      </c>
      <c r="F31" s="59">
        <v>450</v>
      </c>
      <c r="G31" s="95" t="s">
        <v>10</v>
      </c>
      <c r="H31" s="96" t="s">
        <v>1</v>
      </c>
      <c r="I31" s="97" t="s">
        <v>46</v>
      </c>
      <c r="J31" s="96">
        <v>12</v>
      </c>
      <c r="K31" s="96">
        <v>363</v>
      </c>
      <c r="L31" s="96" t="s">
        <v>1</v>
      </c>
      <c r="M31" s="96"/>
      <c r="N31" s="98">
        <f>O31+P31</f>
        <v>8492.2999999999993</v>
      </c>
      <c r="O31" s="98">
        <f>AF31-AG31-AH31</f>
        <v>715</v>
      </c>
      <c r="P31" s="99">
        <v>7777.3</v>
      </c>
      <c r="Q31" s="119">
        <v>1981</v>
      </c>
      <c r="R31" s="96" t="s">
        <v>7</v>
      </c>
      <c r="S31" s="96">
        <v>9</v>
      </c>
      <c r="T31" s="96">
        <v>4</v>
      </c>
      <c r="U31" s="96">
        <v>1995</v>
      </c>
      <c r="V31" s="96">
        <v>8</v>
      </c>
      <c r="W31" s="99">
        <v>3904</v>
      </c>
      <c r="X31" s="99">
        <v>1311</v>
      </c>
      <c r="Y31" s="99">
        <v>32636</v>
      </c>
      <c r="Z31" s="99">
        <v>8151.6</v>
      </c>
      <c r="AA31" s="99"/>
      <c r="AB31" s="99"/>
      <c r="AC31" s="99">
        <v>7436.6</v>
      </c>
      <c r="AD31" s="99">
        <v>5075.5</v>
      </c>
      <c r="AE31" s="99">
        <v>7777.3</v>
      </c>
      <c r="AF31" s="99">
        <v>715</v>
      </c>
      <c r="AG31" s="99"/>
      <c r="AH31" s="99"/>
      <c r="AI31" s="99">
        <v>45.3</v>
      </c>
      <c r="AJ31" s="99">
        <v>45.3</v>
      </c>
      <c r="AK31" s="99"/>
      <c r="AL31" s="99">
        <v>603.29999999999995</v>
      </c>
      <c r="AM31" s="99">
        <v>143</v>
      </c>
      <c r="AN31" s="99"/>
      <c r="AO31" s="99"/>
      <c r="AP31" s="99"/>
      <c r="AQ31" s="99">
        <v>63</v>
      </c>
      <c r="AR31" s="99">
        <v>2701.3</v>
      </c>
      <c r="AS31" s="99">
        <v>1703.6</v>
      </c>
      <c r="AT31" s="99">
        <v>80</v>
      </c>
      <c r="AU31" s="99">
        <v>4735.3</v>
      </c>
      <c r="AV31" s="99"/>
      <c r="AW31" s="99">
        <v>3371.9</v>
      </c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6">
        <v>363</v>
      </c>
      <c r="BM31" s="96" t="s">
        <v>1</v>
      </c>
      <c r="BN31" s="100" t="s">
        <v>47</v>
      </c>
      <c r="BO31" s="100"/>
      <c r="BP31" s="65" t="s">
        <v>90</v>
      </c>
      <c r="BQ31" s="101"/>
      <c r="BR31" s="102"/>
      <c r="BS31" s="102"/>
      <c r="BT31" s="102"/>
      <c r="BU31" s="103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4"/>
      <c r="CJ31" s="102"/>
      <c r="CK31" s="102"/>
      <c r="CL31" s="50"/>
      <c r="CM31" s="102"/>
      <c r="CN31" s="102"/>
      <c r="CO31" s="105"/>
      <c r="CP31" s="106"/>
      <c r="CQ31" s="107"/>
      <c r="CR31" s="108"/>
      <c r="CS31" s="109"/>
      <c r="CT31" s="110"/>
      <c r="CU31" s="88"/>
      <c r="CV31" s="89"/>
      <c r="CW31" s="111"/>
      <c r="CX31" s="112"/>
      <c r="CY31" s="113"/>
      <c r="CZ31" s="114"/>
      <c r="DA31" s="115"/>
      <c r="DB31" s="50"/>
      <c r="DC31" s="116"/>
      <c r="DD31" s="117"/>
      <c r="DE31" s="86"/>
      <c r="DF31" s="86"/>
      <c r="DG31" s="86"/>
      <c r="DH31" s="86"/>
      <c r="DI31" s="86"/>
      <c r="DJ31" s="86"/>
      <c r="DK31" s="86"/>
      <c r="DL31" s="86"/>
      <c r="DM31" s="86"/>
      <c r="DN31" s="118"/>
      <c r="DO31" s="118"/>
      <c r="DP31" s="118"/>
      <c r="DQ31" s="118"/>
      <c r="DR31" s="88"/>
      <c r="DS31" s="112"/>
      <c r="DT31" s="89"/>
      <c r="DU31" s="90">
        <v>285.39999999999998</v>
      </c>
      <c r="DV31" s="126">
        <v>285.39999999999998</v>
      </c>
      <c r="DW31" s="92">
        <v>1356596.15</v>
      </c>
      <c r="DX31" s="93">
        <f t="shared" si="0"/>
        <v>200.59999999999997</v>
      </c>
      <c r="DY31" s="94">
        <f t="shared" si="1"/>
        <v>200.59999999999997</v>
      </c>
      <c r="DZ31" s="94">
        <f t="shared" si="2"/>
        <v>953515.02344078477</v>
      </c>
      <c r="EA31" s="94">
        <v>84.8</v>
      </c>
      <c r="EB31" s="94">
        <v>84.8</v>
      </c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</row>
    <row r="32" spans="1:205" s="9" customFormat="1" ht="63" customHeight="1">
      <c r="A32" s="54">
        <v>28</v>
      </c>
      <c r="B32" s="54">
        <v>1196</v>
      </c>
      <c r="C32" s="54"/>
      <c r="D32" s="54" t="s">
        <v>8</v>
      </c>
      <c r="E32" s="58" t="s">
        <v>2</v>
      </c>
      <c r="F32" s="59">
        <v>515</v>
      </c>
      <c r="G32" s="95" t="s">
        <v>10</v>
      </c>
      <c r="H32" s="96"/>
      <c r="I32" s="97"/>
      <c r="J32" s="96"/>
      <c r="K32" s="96"/>
      <c r="L32" s="96"/>
      <c r="M32" s="96"/>
      <c r="N32" s="98"/>
      <c r="O32" s="98"/>
      <c r="P32" s="99"/>
      <c r="Q32" s="96"/>
      <c r="R32" s="96"/>
      <c r="S32" s="96"/>
      <c r="T32" s="96"/>
      <c r="U32" s="96"/>
      <c r="V32" s="96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6"/>
      <c r="BM32" s="96"/>
      <c r="BN32" s="100"/>
      <c r="BO32" s="100"/>
      <c r="BP32" s="65" t="s">
        <v>98</v>
      </c>
      <c r="BQ32" s="101"/>
      <c r="BR32" s="102"/>
      <c r="BS32" s="102"/>
      <c r="BT32" s="102"/>
      <c r="BU32" s="103"/>
      <c r="BV32" s="104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4"/>
      <c r="CJ32" s="102"/>
      <c r="CK32" s="102"/>
      <c r="CL32" s="50"/>
      <c r="CM32" s="102"/>
      <c r="CN32" s="102"/>
      <c r="CO32" s="105"/>
      <c r="CP32" s="106"/>
      <c r="CQ32" s="107"/>
      <c r="CR32" s="108"/>
      <c r="CS32" s="109"/>
      <c r="CT32" s="110"/>
      <c r="CU32" s="88"/>
      <c r="CV32" s="112"/>
      <c r="CW32" s="111"/>
      <c r="CX32" s="112"/>
      <c r="CY32" s="113"/>
      <c r="CZ32" s="114"/>
      <c r="DA32" s="115"/>
      <c r="DB32" s="50"/>
      <c r="DC32" s="116"/>
      <c r="DD32" s="117"/>
      <c r="DE32" s="86"/>
      <c r="DF32" s="86"/>
      <c r="DG32" s="86"/>
      <c r="DH32" s="86"/>
      <c r="DI32" s="86"/>
      <c r="DJ32" s="86"/>
      <c r="DK32" s="86"/>
      <c r="DL32" s="86"/>
      <c r="DM32" s="86"/>
      <c r="DN32" s="122"/>
      <c r="DO32" s="122"/>
      <c r="DP32" s="122"/>
      <c r="DQ32" s="122"/>
      <c r="DR32" s="88"/>
      <c r="DS32" s="112"/>
      <c r="DT32" s="89"/>
      <c r="DU32" s="90">
        <v>155.19999999999999</v>
      </c>
      <c r="DV32" s="126">
        <v>0</v>
      </c>
      <c r="DW32" s="92">
        <v>2202554.12</v>
      </c>
      <c r="DX32" s="93">
        <f t="shared" si="0"/>
        <v>148.19999999999999</v>
      </c>
      <c r="DY32" s="94">
        <f t="shared" si="1"/>
        <v>0</v>
      </c>
      <c r="DZ32" s="94">
        <f t="shared" si="2"/>
        <v>2103212.1171649485</v>
      </c>
      <c r="EA32" s="53">
        <v>7</v>
      </c>
      <c r="EB32" s="53">
        <v>0</v>
      </c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</row>
    <row r="33" spans="1:205" s="9" customFormat="1" ht="63" customHeight="1">
      <c r="A33" s="54">
        <v>29</v>
      </c>
      <c r="B33" s="54">
        <v>1229</v>
      </c>
      <c r="C33" s="54"/>
      <c r="D33" s="54" t="s">
        <v>8</v>
      </c>
      <c r="E33" s="58" t="s">
        <v>2</v>
      </c>
      <c r="F33" s="59">
        <v>548</v>
      </c>
      <c r="G33" s="95" t="s">
        <v>10</v>
      </c>
      <c r="H33" s="96"/>
      <c r="I33" s="97"/>
      <c r="J33" s="96"/>
      <c r="K33" s="96"/>
      <c r="L33" s="96"/>
      <c r="M33" s="96"/>
      <c r="N33" s="98"/>
      <c r="O33" s="98"/>
      <c r="P33" s="99"/>
      <c r="Q33" s="96"/>
      <c r="R33" s="96"/>
      <c r="S33" s="96"/>
      <c r="T33" s="96"/>
      <c r="U33" s="96"/>
      <c r="V33" s="96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6"/>
      <c r="BM33" s="96"/>
      <c r="BN33" s="100"/>
      <c r="BO33" s="100"/>
      <c r="BP33" s="65" t="s">
        <v>121</v>
      </c>
      <c r="BQ33" s="101"/>
      <c r="BR33" s="102"/>
      <c r="BS33" s="102"/>
      <c r="BT33" s="102"/>
      <c r="BU33" s="103"/>
      <c r="BV33" s="104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4"/>
      <c r="CJ33" s="102"/>
      <c r="CK33" s="102"/>
      <c r="CL33" s="50"/>
      <c r="CM33" s="102"/>
      <c r="CN33" s="102"/>
      <c r="CO33" s="105"/>
      <c r="CP33" s="106"/>
      <c r="CQ33" s="107"/>
      <c r="CR33" s="108"/>
      <c r="CS33" s="109"/>
      <c r="CT33" s="110"/>
      <c r="CU33" s="88"/>
      <c r="CV33" s="112"/>
      <c r="CW33" s="111"/>
      <c r="CX33" s="112"/>
      <c r="CY33" s="113"/>
      <c r="CZ33" s="114"/>
      <c r="DA33" s="115"/>
      <c r="DB33" s="50"/>
      <c r="DC33" s="116"/>
      <c r="DD33" s="117"/>
      <c r="DE33" s="86"/>
      <c r="DF33" s="86"/>
      <c r="DG33" s="86"/>
      <c r="DH33" s="86"/>
      <c r="DI33" s="86"/>
      <c r="DJ33" s="86"/>
      <c r="DK33" s="86"/>
      <c r="DL33" s="86"/>
      <c r="DM33" s="86"/>
      <c r="DN33" s="122"/>
      <c r="DO33" s="122"/>
      <c r="DP33" s="122"/>
      <c r="DQ33" s="122"/>
      <c r="DR33" s="88"/>
      <c r="DS33" s="112"/>
      <c r="DT33" s="89"/>
      <c r="DU33" s="90">
        <v>1214.3</v>
      </c>
      <c r="DV33" s="126">
        <v>674.2</v>
      </c>
      <c r="DW33" s="92">
        <v>4888681.74</v>
      </c>
      <c r="DX33" s="93">
        <f t="shared" si="0"/>
        <v>1083.8999999999999</v>
      </c>
      <c r="DY33" s="94">
        <f t="shared" si="1"/>
        <v>543.80000000000007</v>
      </c>
      <c r="DZ33" s="94">
        <f t="shared" si="2"/>
        <v>4363701.0112706907</v>
      </c>
      <c r="EA33" s="53">
        <v>130.4</v>
      </c>
      <c r="EB33" s="53">
        <v>130.4</v>
      </c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</row>
    <row r="34" spans="1:205" s="9" customFormat="1" ht="63" customHeight="1">
      <c r="A34" s="54">
        <v>30</v>
      </c>
      <c r="B34" s="54">
        <v>1260</v>
      </c>
      <c r="C34" s="54"/>
      <c r="D34" s="54" t="s">
        <v>8</v>
      </c>
      <c r="E34" s="58" t="s">
        <v>2</v>
      </c>
      <c r="F34" s="59">
        <v>579</v>
      </c>
      <c r="G34" s="95" t="s">
        <v>10</v>
      </c>
      <c r="H34" s="96"/>
      <c r="I34" s="97"/>
      <c r="J34" s="96"/>
      <c r="K34" s="96"/>
      <c r="L34" s="96"/>
      <c r="M34" s="96"/>
      <c r="N34" s="98"/>
      <c r="O34" s="98"/>
      <c r="P34" s="99"/>
      <c r="Q34" s="96"/>
      <c r="R34" s="96"/>
      <c r="S34" s="96"/>
      <c r="T34" s="96"/>
      <c r="U34" s="96"/>
      <c r="V34" s="96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6"/>
      <c r="BM34" s="96"/>
      <c r="BN34" s="100"/>
      <c r="BO34" s="100"/>
      <c r="BP34" s="65" t="s">
        <v>122</v>
      </c>
      <c r="BQ34" s="101"/>
      <c r="BR34" s="102"/>
      <c r="BS34" s="102"/>
      <c r="BT34" s="102"/>
      <c r="BU34" s="103"/>
      <c r="BV34" s="104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4"/>
      <c r="CJ34" s="102"/>
      <c r="CK34" s="102"/>
      <c r="CL34" s="50"/>
      <c r="CM34" s="102"/>
      <c r="CN34" s="102"/>
      <c r="CO34" s="105"/>
      <c r="CP34" s="106"/>
      <c r="CQ34" s="107"/>
      <c r="CR34" s="108"/>
      <c r="CS34" s="109"/>
      <c r="CT34" s="110"/>
      <c r="CU34" s="88"/>
      <c r="CV34" s="112"/>
      <c r="CW34" s="111"/>
      <c r="CX34" s="112"/>
      <c r="CY34" s="113"/>
      <c r="CZ34" s="114"/>
      <c r="DA34" s="115"/>
      <c r="DB34" s="50"/>
      <c r="DC34" s="116"/>
      <c r="DD34" s="117"/>
      <c r="DE34" s="86"/>
      <c r="DF34" s="86"/>
      <c r="DG34" s="86"/>
      <c r="DH34" s="86"/>
      <c r="DI34" s="86"/>
      <c r="DJ34" s="86"/>
      <c r="DK34" s="86"/>
      <c r="DL34" s="86"/>
      <c r="DM34" s="86"/>
      <c r="DN34" s="122"/>
      <c r="DO34" s="122"/>
      <c r="DP34" s="122"/>
      <c r="DQ34" s="122"/>
      <c r="DR34" s="88"/>
      <c r="DS34" s="112"/>
      <c r="DT34" s="89"/>
      <c r="DU34" s="90">
        <v>49.6</v>
      </c>
      <c r="DV34" s="126">
        <v>47.4</v>
      </c>
      <c r="DW34" s="92">
        <v>340804.53</v>
      </c>
      <c r="DX34" s="93">
        <f t="shared" si="0"/>
        <v>16.399999999999999</v>
      </c>
      <c r="DY34" s="94">
        <f t="shared" si="1"/>
        <v>14.199999999999996</v>
      </c>
      <c r="DZ34" s="94">
        <f t="shared" si="2"/>
        <v>112685.36879032258</v>
      </c>
      <c r="EA34" s="53">
        <v>33.200000000000003</v>
      </c>
      <c r="EB34" s="53">
        <v>33.200000000000003</v>
      </c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</row>
    <row r="35" spans="1:205" s="9" customFormat="1" ht="63" customHeight="1">
      <c r="A35" s="54">
        <v>31</v>
      </c>
      <c r="B35" s="54">
        <v>1261</v>
      </c>
      <c r="C35" s="54"/>
      <c r="D35" s="54" t="s">
        <v>8</v>
      </c>
      <c r="E35" s="58" t="s">
        <v>2</v>
      </c>
      <c r="F35" s="59">
        <v>580</v>
      </c>
      <c r="G35" s="95" t="s">
        <v>10</v>
      </c>
      <c r="H35" s="96"/>
      <c r="I35" s="97"/>
      <c r="J35" s="96"/>
      <c r="K35" s="96"/>
      <c r="L35" s="96"/>
      <c r="M35" s="96"/>
      <c r="N35" s="98"/>
      <c r="O35" s="98"/>
      <c r="P35" s="99"/>
      <c r="Q35" s="96"/>
      <c r="R35" s="96"/>
      <c r="S35" s="96"/>
      <c r="T35" s="96"/>
      <c r="U35" s="96"/>
      <c r="V35" s="96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6"/>
      <c r="BM35" s="96"/>
      <c r="BN35" s="100"/>
      <c r="BO35" s="100"/>
      <c r="BP35" s="65" t="s">
        <v>123</v>
      </c>
      <c r="BQ35" s="101"/>
      <c r="BR35" s="102"/>
      <c r="BS35" s="102"/>
      <c r="BT35" s="102"/>
      <c r="BU35" s="103"/>
      <c r="BV35" s="104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4"/>
      <c r="CJ35" s="102"/>
      <c r="CK35" s="102"/>
      <c r="CL35" s="50"/>
      <c r="CM35" s="102"/>
      <c r="CN35" s="102"/>
      <c r="CO35" s="105"/>
      <c r="CP35" s="106"/>
      <c r="CQ35" s="107"/>
      <c r="CR35" s="108"/>
      <c r="CS35" s="109"/>
      <c r="CT35" s="110"/>
      <c r="CU35" s="88"/>
      <c r="CV35" s="112"/>
      <c r="CW35" s="111"/>
      <c r="CX35" s="112"/>
      <c r="CY35" s="113"/>
      <c r="CZ35" s="114"/>
      <c r="DA35" s="115"/>
      <c r="DB35" s="50"/>
      <c r="DC35" s="116"/>
      <c r="DD35" s="117"/>
      <c r="DE35" s="86"/>
      <c r="DF35" s="86"/>
      <c r="DG35" s="86"/>
      <c r="DH35" s="86"/>
      <c r="DI35" s="86"/>
      <c r="DJ35" s="86"/>
      <c r="DK35" s="86"/>
      <c r="DL35" s="86"/>
      <c r="DM35" s="86"/>
      <c r="DN35" s="122"/>
      <c r="DO35" s="122"/>
      <c r="DP35" s="122"/>
      <c r="DQ35" s="122"/>
      <c r="DR35" s="88"/>
      <c r="DS35" s="112"/>
      <c r="DT35" s="89"/>
      <c r="DU35" s="90">
        <v>217.8</v>
      </c>
      <c r="DV35" s="126">
        <v>16.7</v>
      </c>
      <c r="DW35" s="92">
        <v>2718695.24</v>
      </c>
      <c r="DX35" s="93">
        <f t="shared" si="0"/>
        <v>201.10000000000002</v>
      </c>
      <c r="DY35" s="94">
        <f t="shared" si="1"/>
        <v>0</v>
      </c>
      <c r="DZ35" s="94">
        <f t="shared" si="2"/>
        <v>2510236.9732047752</v>
      </c>
      <c r="EA35" s="53">
        <v>16.7</v>
      </c>
      <c r="EB35" s="53">
        <v>16.7</v>
      </c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</row>
    <row r="36" spans="1:205" s="9" customFormat="1" ht="63" customHeight="1">
      <c r="A36" s="54">
        <v>32</v>
      </c>
      <c r="B36" s="54">
        <v>1319</v>
      </c>
      <c r="C36" s="54"/>
      <c r="D36" s="54" t="s">
        <v>8</v>
      </c>
      <c r="E36" s="58" t="s">
        <v>2</v>
      </c>
      <c r="F36" s="59">
        <v>638</v>
      </c>
      <c r="G36" s="95" t="s">
        <v>10</v>
      </c>
      <c r="H36" s="96"/>
      <c r="I36" s="97"/>
      <c r="J36" s="96"/>
      <c r="K36" s="96"/>
      <c r="L36" s="96"/>
      <c r="M36" s="96"/>
      <c r="N36" s="98"/>
      <c r="O36" s="98"/>
      <c r="P36" s="99"/>
      <c r="Q36" s="96"/>
      <c r="R36" s="96"/>
      <c r="S36" s="96"/>
      <c r="T36" s="96"/>
      <c r="U36" s="96"/>
      <c r="V36" s="96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6"/>
      <c r="BM36" s="96"/>
      <c r="BN36" s="100"/>
      <c r="BO36" s="100"/>
      <c r="BP36" s="65" t="s">
        <v>100</v>
      </c>
      <c r="BQ36" s="101"/>
      <c r="BR36" s="102"/>
      <c r="BS36" s="102"/>
      <c r="BT36" s="102"/>
      <c r="BU36" s="103"/>
      <c r="BV36" s="104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4"/>
      <c r="CJ36" s="102"/>
      <c r="CK36" s="102"/>
      <c r="CL36" s="50"/>
      <c r="CM36" s="102"/>
      <c r="CN36" s="102"/>
      <c r="CO36" s="105"/>
      <c r="CP36" s="106"/>
      <c r="CQ36" s="107"/>
      <c r="CR36" s="108"/>
      <c r="CS36" s="109"/>
      <c r="CT36" s="110"/>
      <c r="CU36" s="88"/>
      <c r="CV36" s="112"/>
      <c r="CW36" s="111"/>
      <c r="CX36" s="112"/>
      <c r="CY36" s="113"/>
      <c r="CZ36" s="114"/>
      <c r="DA36" s="115"/>
      <c r="DB36" s="50"/>
      <c r="DC36" s="116"/>
      <c r="DD36" s="117"/>
      <c r="DE36" s="86"/>
      <c r="DF36" s="86"/>
      <c r="DG36" s="86"/>
      <c r="DH36" s="86"/>
      <c r="DI36" s="86"/>
      <c r="DJ36" s="86"/>
      <c r="DK36" s="86"/>
      <c r="DL36" s="86"/>
      <c r="DM36" s="86"/>
      <c r="DN36" s="122"/>
      <c r="DO36" s="122"/>
      <c r="DP36" s="122"/>
      <c r="DQ36" s="122"/>
      <c r="DR36" s="88"/>
      <c r="DS36" s="112"/>
      <c r="DT36" s="89"/>
      <c r="DU36" s="90">
        <v>396.2</v>
      </c>
      <c r="DV36" s="126">
        <v>54.7</v>
      </c>
      <c r="DW36" s="92">
        <v>5540377.0899999999</v>
      </c>
      <c r="DX36" s="93">
        <f t="shared" si="0"/>
        <v>376.5</v>
      </c>
      <c r="DY36" s="94">
        <f t="shared" si="1"/>
        <v>54.7</v>
      </c>
      <c r="DZ36" s="94">
        <f t="shared" si="2"/>
        <v>5264896.4522589603</v>
      </c>
      <c r="EA36" s="53">
        <v>19.7</v>
      </c>
      <c r="EB36" s="53">
        <v>0</v>
      </c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</row>
    <row r="37" spans="1:205" s="9" customFormat="1" ht="63" customHeight="1">
      <c r="A37" s="54">
        <v>33</v>
      </c>
      <c r="B37" s="54">
        <v>1330</v>
      </c>
      <c r="C37" s="54"/>
      <c r="D37" s="54" t="s">
        <v>8</v>
      </c>
      <c r="E37" s="58" t="s">
        <v>2</v>
      </c>
      <c r="F37" s="59">
        <v>649</v>
      </c>
      <c r="G37" s="95" t="s">
        <v>10</v>
      </c>
      <c r="H37" s="96"/>
      <c r="I37" s="97"/>
      <c r="J37" s="96"/>
      <c r="K37" s="96"/>
      <c r="L37" s="96"/>
      <c r="M37" s="96"/>
      <c r="N37" s="98"/>
      <c r="O37" s="98"/>
      <c r="P37" s="99"/>
      <c r="Q37" s="96"/>
      <c r="R37" s="96"/>
      <c r="S37" s="96"/>
      <c r="T37" s="96"/>
      <c r="U37" s="96"/>
      <c r="V37" s="96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6"/>
      <c r="BM37" s="96"/>
      <c r="BN37" s="100"/>
      <c r="BO37" s="100"/>
      <c r="BP37" s="65" t="s">
        <v>99</v>
      </c>
      <c r="BQ37" s="101"/>
      <c r="BR37" s="102"/>
      <c r="BS37" s="102"/>
      <c r="BT37" s="102"/>
      <c r="BU37" s="103"/>
      <c r="BV37" s="104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4"/>
      <c r="CJ37" s="102"/>
      <c r="CK37" s="102"/>
      <c r="CL37" s="50"/>
      <c r="CM37" s="102"/>
      <c r="CN37" s="102"/>
      <c r="CO37" s="105"/>
      <c r="CP37" s="106"/>
      <c r="CQ37" s="107"/>
      <c r="CR37" s="108"/>
      <c r="CS37" s="109"/>
      <c r="CT37" s="110"/>
      <c r="CU37" s="88"/>
      <c r="CV37" s="112"/>
      <c r="CW37" s="111"/>
      <c r="CX37" s="112"/>
      <c r="CY37" s="113"/>
      <c r="CZ37" s="114"/>
      <c r="DA37" s="115"/>
      <c r="DB37" s="50"/>
      <c r="DC37" s="116"/>
      <c r="DD37" s="117"/>
      <c r="DE37" s="86"/>
      <c r="DF37" s="86"/>
      <c r="DG37" s="86"/>
      <c r="DH37" s="86"/>
      <c r="DI37" s="86"/>
      <c r="DJ37" s="86"/>
      <c r="DK37" s="86"/>
      <c r="DL37" s="86"/>
      <c r="DM37" s="86"/>
      <c r="DN37" s="122"/>
      <c r="DO37" s="122"/>
      <c r="DP37" s="122"/>
      <c r="DQ37" s="122"/>
      <c r="DR37" s="88"/>
      <c r="DS37" s="112"/>
      <c r="DT37" s="89"/>
      <c r="DU37" s="90">
        <v>492.1</v>
      </c>
      <c r="DV37" s="126">
        <v>123.3</v>
      </c>
      <c r="DW37" s="92">
        <v>6980225.2699999996</v>
      </c>
      <c r="DX37" s="93">
        <f t="shared" si="0"/>
        <v>368.8</v>
      </c>
      <c r="DY37" s="94">
        <f t="shared" si="1"/>
        <v>0</v>
      </c>
      <c r="DZ37" s="94">
        <f t="shared" si="2"/>
        <v>5231268.1966592148</v>
      </c>
      <c r="EA37" s="53">
        <v>123.3</v>
      </c>
      <c r="EB37" s="53">
        <v>123.3</v>
      </c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</row>
    <row r="38" spans="1:205" s="9" customFormat="1" ht="63" customHeight="1">
      <c r="A38" s="54">
        <v>34</v>
      </c>
      <c r="B38" s="54">
        <v>1462</v>
      </c>
      <c r="C38" s="54">
        <v>101</v>
      </c>
      <c r="D38" s="54" t="s">
        <v>8</v>
      </c>
      <c r="E38" s="58" t="s">
        <v>0</v>
      </c>
      <c r="F38" s="120">
        <v>30</v>
      </c>
      <c r="G38" s="95" t="s">
        <v>10</v>
      </c>
      <c r="H38" s="98" t="s">
        <v>11</v>
      </c>
      <c r="I38" s="124" t="s">
        <v>34</v>
      </c>
      <c r="J38" s="98">
        <v>5</v>
      </c>
      <c r="K38" s="96">
        <v>32</v>
      </c>
      <c r="L38" s="96" t="s">
        <v>11</v>
      </c>
      <c r="M38" s="96"/>
      <c r="N38" s="98">
        <f t="shared" ref="N38:N44" si="3">O38+P38</f>
        <v>5091.7</v>
      </c>
      <c r="O38" s="98">
        <f t="shared" ref="O38:O44" si="4">AF38-AG38-AH38</f>
        <v>17.399999999999999</v>
      </c>
      <c r="P38" s="98">
        <v>5074.3</v>
      </c>
      <c r="Q38" s="98">
        <v>1971</v>
      </c>
      <c r="R38" s="98" t="s">
        <v>6</v>
      </c>
      <c r="S38" s="98">
        <v>1989</v>
      </c>
      <c r="T38" s="98">
        <v>5</v>
      </c>
      <c r="U38" s="98">
        <v>7</v>
      </c>
      <c r="V38" s="98">
        <v>15</v>
      </c>
      <c r="W38" s="98">
        <v>6807</v>
      </c>
      <c r="X38" s="98">
        <v>1324</v>
      </c>
      <c r="Y38" s="98">
        <v>18139</v>
      </c>
      <c r="Z38" s="98">
        <v>5029.3</v>
      </c>
      <c r="AA38" s="98"/>
      <c r="AB38" s="98"/>
      <c r="AC38" s="98">
        <v>5011.8999999999996</v>
      </c>
      <c r="AD38" s="98">
        <v>3415.6</v>
      </c>
      <c r="AE38" s="98">
        <v>5074.3</v>
      </c>
      <c r="AF38" s="98">
        <v>17.399999999999999</v>
      </c>
      <c r="AG38" s="98"/>
      <c r="AH38" s="98"/>
      <c r="AI38" s="98">
        <v>17.399999999999999</v>
      </c>
      <c r="AJ38" s="98">
        <v>17.399999999999999</v>
      </c>
      <c r="AK38" s="98"/>
      <c r="AL38" s="98"/>
      <c r="AM38" s="98">
        <v>100</v>
      </c>
      <c r="AN38" s="98">
        <v>10</v>
      </c>
      <c r="AO38" s="98"/>
      <c r="AP38" s="98">
        <v>362</v>
      </c>
      <c r="AQ38" s="98">
        <v>191.1</v>
      </c>
      <c r="AR38" s="98">
        <v>61</v>
      </c>
      <c r="AS38" s="98">
        <v>2790.5</v>
      </c>
      <c r="AT38" s="98">
        <v>1877.2</v>
      </c>
      <c r="AU38" s="98">
        <v>25</v>
      </c>
      <c r="AV38" s="98">
        <v>1535.7</v>
      </c>
      <c r="AW38" s="98">
        <v>1122.2</v>
      </c>
      <c r="AX38" s="98">
        <v>4</v>
      </c>
      <c r="AY38" s="98">
        <v>323.7</v>
      </c>
      <c r="AZ38" s="98">
        <v>225.1</v>
      </c>
      <c r="BA38" s="98">
        <v>7</v>
      </c>
      <c r="BB38" s="98">
        <v>400.2</v>
      </c>
      <c r="BC38" s="98">
        <v>278.8</v>
      </c>
      <c r="BD38" s="98"/>
      <c r="BE38" s="98"/>
      <c r="BF38" s="98"/>
      <c r="BG38" s="98"/>
      <c r="BH38" s="98"/>
      <c r="BI38" s="98"/>
      <c r="BJ38" s="98"/>
      <c r="BK38" s="98"/>
      <c r="BL38" s="96">
        <v>32</v>
      </c>
      <c r="BM38" s="96" t="s">
        <v>11</v>
      </c>
      <c r="BN38" s="100" t="s">
        <v>35</v>
      </c>
      <c r="BO38" s="100"/>
      <c r="BP38" s="65" t="s">
        <v>83</v>
      </c>
      <c r="BQ38" s="101"/>
      <c r="BR38" s="102"/>
      <c r="BS38" s="102"/>
      <c r="BT38" s="102"/>
      <c r="BU38" s="103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4"/>
      <c r="CJ38" s="102"/>
      <c r="CK38" s="102"/>
      <c r="CL38" s="50"/>
      <c r="CM38" s="102"/>
      <c r="CN38" s="102"/>
      <c r="CO38" s="105"/>
      <c r="CP38" s="106"/>
      <c r="CQ38" s="107"/>
      <c r="CR38" s="108"/>
      <c r="CS38" s="109"/>
      <c r="CT38" s="110"/>
      <c r="CU38" s="88"/>
      <c r="CV38" s="89"/>
      <c r="CW38" s="111"/>
      <c r="CX38" s="112"/>
      <c r="CY38" s="113"/>
      <c r="CZ38" s="114"/>
      <c r="DA38" s="115"/>
      <c r="DB38" s="50"/>
      <c r="DC38" s="116"/>
      <c r="DD38" s="117"/>
      <c r="DE38" s="86"/>
      <c r="DF38" s="86"/>
      <c r="DG38" s="86"/>
      <c r="DH38" s="86"/>
      <c r="DI38" s="86"/>
      <c r="DJ38" s="86"/>
      <c r="DK38" s="86"/>
      <c r="DL38" s="86"/>
      <c r="DM38" s="86"/>
      <c r="DN38" s="118"/>
      <c r="DO38" s="118"/>
      <c r="DP38" s="118"/>
      <c r="DQ38" s="118"/>
      <c r="DR38" s="88"/>
      <c r="DS38" s="89"/>
      <c r="DT38" s="89"/>
      <c r="DU38" s="90">
        <v>700.9</v>
      </c>
      <c r="DV38" s="126">
        <v>45.3</v>
      </c>
      <c r="DW38" s="92">
        <v>4634461.24</v>
      </c>
      <c r="DX38" s="93">
        <f t="shared" si="0"/>
        <v>655.6</v>
      </c>
      <c r="DY38" s="94">
        <f t="shared" si="1"/>
        <v>45.3</v>
      </c>
      <c r="DZ38" s="94">
        <f t="shared" si="2"/>
        <v>4334930.5021315459</v>
      </c>
      <c r="EA38" s="94">
        <v>45.3</v>
      </c>
      <c r="EB38" s="94">
        <v>0</v>
      </c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</row>
    <row r="39" spans="1:205" s="9" customFormat="1" ht="63" customHeight="1">
      <c r="A39" s="54">
        <v>35</v>
      </c>
      <c r="B39" s="54">
        <v>1473</v>
      </c>
      <c r="C39" s="54">
        <v>737</v>
      </c>
      <c r="D39" s="54" t="s">
        <v>8</v>
      </c>
      <c r="E39" s="58" t="s">
        <v>0</v>
      </c>
      <c r="F39" s="59">
        <v>41</v>
      </c>
      <c r="G39" s="95" t="s">
        <v>10</v>
      </c>
      <c r="H39" s="98" t="s">
        <v>11</v>
      </c>
      <c r="I39" s="124" t="s">
        <v>40</v>
      </c>
      <c r="J39" s="98">
        <v>2</v>
      </c>
      <c r="K39" s="96">
        <v>103</v>
      </c>
      <c r="L39" s="96" t="s">
        <v>11</v>
      </c>
      <c r="M39" s="96"/>
      <c r="N39" s="98">
        <f t="shared" si="3"/>
        <v>3241.8999999999996</v>
      </c>
      <c r="O39" s="98">
        <f t="shared" si="4"/>
        <v>284.7</v>
      </c>
      <c r="P39" s="98">
        <v>2957.2</v>
      </c>
      <c r="Q39" s="125">
        <v>1962</v>
      </c>
      <c r="R39" s="98" t="s">
        <v>5</v>
      </c>
      <c r="S39" s="98">
        <v>1981</v>
      </c>
      <c r="T39" s="98">
        <v>5</v>
      </c>
      <c r="U39" s="98">
        <v>3</v>
      </c>
      <c r="V39" s="98">
        <v>26</v>
      </c>
      <c r="W39" s="98">
        <v>2436</v>
      </c>
      <c r="X39" s="98">
        <v>812</v>
      </c>
      <c r="Y39" s="98">
        <v>12020</v>
      </c>
      <c r="Z39" s="98"/>
      <c r="AA39" s="98">
        <v>3241.9</v>
      </c>
      <c r="AB39" s="98"/>
      <c r="AC39" s="98">
        <v>2957.2</v>
      </c>
      <c r="AD39" s="98">
        <v>1902.9</v>
      </c>
      <c r="AE39" s="98">
        <v>2957.2</v>
      </c>
      <c r="AF39" s="98">
        <v>284.7</v>
      </c>
      <c r="AG39" s="98"/>
      <c r="AH39" s="98"/>
      <c r="AI39" s="98">
        <v>20</v>
      </c>
      <c r="AJ39" s="98">
        <v>20</v>
      </c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>
        <v>143</v>
      </c>
      <c r="BE39" s="98">
        <v>2957.2</v>
      </c>
      <c r="BF39" s="98">
        <v>1902.9</v>
      </c>
      <c r="BG39" s="98"/>
      <c r="BH39" s="128"/>
      <c r="BI39" s="128"/>
      <c r="BJ39" s="128"/>
      <c r="BK39" s="98"/>
      <c r="BL39" s="96">
        <v>103</v>
      </c>
      <c r="BM39" s="96" t="s">
        <v>11</v>
      </c>
      <c r="BN39" s="100" t="s">
        <v>41</v>
      </c>
      <c r="BO39" s="100"/>
      <c r="BP39" s="65" t="s">
        <v>84</v>
      </c>
      <c r="BQ39" s="101"/>
      <c r="BR39" s="102"/>
      <c r="BS39" s="102"/>
      <c r="BT39" s="102"/>
      <c r="BU39" s="103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4"/>
      <c r="CJ39" s="102"/>
      <c r="CK39" s="102"/>
      <c r="CL39" s="50"/>
      <c r="CM39" s="102"/>
      <c r="CN39" s="102"/>
      <c r="CO39" s="105"/>
      <c r="CP39" s="106"/>
      <c r="CQ39" s="107"/>
      <c r="CR39" s="108"/>
      <c r="CS39" s="109"/>
      <c r="CT39" s="110"/>
      <c r="CU39" s="88"/>
      <c r="CV39" s="89"/>
      <c r="CW39" s="111"/>
      <c r="CX39" s="112"/>
      <c r="CY39" s="113"/>
      <c r="CZ39" s="114"/>
      <c r="DA39" s="115"/>
      <c r="DB39" s="50"/>
      <c r="DC39" s="116"/>
      <c r="DD39" s="117"/>
      <c r="DE39" s="86"/>
      <c r="DF39" s="86"/>
      <c r="DG39" s="86"/>
      <c r="DH39" s="86"/>
      <c r="DI39" s="86"/>
      <c r="DJ39" s="86"/>
      <c r="DK39" s="86"/>
      <c r="DL39" s="86"/>
      <c r="DM39" s="86"/>
      <c r="DN39" s="118"/>
      <c r="DO39" s="118"/>
      <c r="DP39" s="118"/>
      <c r="DQ39" s="118"/>
      <c r="DR39" s="88"/>
      <c r="DS39" s="89"/>
      <c r="DT39" s="89"/>
      <c r="DU39" s="90">
        <v>1196.5</v>
      </c>
      <c r="DV39" s="126">
        <v>71.099999999999994</v>
      </c>
      <c r="DW39" s="92">
        <v>5162663.84</v>
      </c>
      <c r="DX39" s="93">
        <f t="shared" si="0"/>
        <v>1162.8</v>
      </c>
      <c r="DY39" s="94">
        <f t="shared" si="1"/>
        <v>37.399999999999991</v>
      </c>
      <c r="DZ39" s="94">
        <f t="shared" si="2"/>
        <v>5017254.9211466778</v>
      </c>
      <c r="EA39" s="94">
        <v>33.700000000000003</v>
      </c>
      <c r="EB39" s="94">
        <v>33.700000000000003</v>
      </c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</row>
    <row r="40" spans="1:205" s="9" customFormat="1" ht="63" customHeight="1">
      <c r="A40" s="54">
        <v>36</v>
      </c>
      <c r="B40" s="54">
        <v>1540</v>
      </c>
      <c r="C40" s="54">
        <v>405</v>
      </c>
      <c r="D40" s="54" t="s">
        <v>8</v>
      </c>
      <c r="E40" s="58" t="s">
        <v>0</v>
      </c>
      <c r="F40" s="59">
        <v>108</v>
      </c>
      <c r="G40" s="95" t="s">
        <v>10</v>
      </c>
      <c r="H40" s="98" t="s">
        <v>11</v>
      </c>
      <c r="I40" s="124" t="s">
        <v>70</v>
      </c>
      <c r="J40" s="98">
        <v>10</v>
      </c>
      <c r="K40" s="96">
        <v>620</v>
      </c>
      <c r="L40" s="96" t="s">
        <v>11</v>
      </c>
      <c r="M40" s="96"/>
      <c r="N40" s="98">
        <f t="shared" si="3"/>
        <v>3108.8</v>
      </c>
      <c r="O40" s="98">
        <f t="shared" si="4"/>
        <v>1197.9000000000001</v>
      </c>
      <c r="P40" s="98">
        <v>1910.9</v>
      </c>
      <c r="Q40" s="98">
        <v>1941</v>
      </c>
      <c r="R40" s="128" t="s">
        <v>5</v>
      </c>
      <c r="S40" s="128">
        <v>1999</v>
      </c>
      <c r="T40" s="98">
        <v>4</v>
      </c>
      <c r="U40" s="98">
        <v>3</v>
      </c>
      <c r="V40" s="98">
        <v>46</v>
      </c>
      <c r="W40" s="98">
        <v>3420</v>
      </c>
      <c r="X40" s="98">
        <v>917</v>
      </c>
      <c r="Y40" s="98">
        <v>14476</v>
      </c>
      <c r="Z40" s="98"/>
      <c r="AA40" s="98">
        <v>3097.4</v>
      </c>
      <c r="AB40" s="98"/>
      <c r="AC40" s="98">
        <v>1899.5</v>
      </c>
      <c r="AD40" s="98">
        <v>1164.2</v>
      </c>
      <c r="AE40" s="98">
        <v>1910.9</v>
      </c>
      <c r="AF40" s="98">
        <v>1197.9000000000001</v>
      </c>
      <c r="AG40" s="128"/>
      <c r="AH40" s="128"/>
      <c r="AI40" s="98">
        <v>571.20000000000005</v>
      </c>
      <c r="AJ40" s="98">
        <v>15</v>
      </c>
      <c r="AK40" s="128"/>
      <c r="AL40" s="128"/>
      <c r="AM40" s="98">
        <v>27</v>
      </c>
      <c r="AN40" s="98"/>
      <c r="AO40" s="128"/>
      <c r="AP40" s="98"/>
      <c r="AQ40" s="98"/>
      <c r="AR40" s="98">
        <v>21</v>
      </c>
      <c r="AS40" s="98">
        <v>1373.5</v>
      </c>
      <c r="AT40" s="98">
        <v>817.2</v>
      </c>
      <c r="AU40" s="98"/>
      <c r="AV40" s="98"/>
      <c r="AW40" s="98"/>
      <c r="AX40" s="98">
        <v>6</v>
      </c>
      <c r="AY40" s="98">
        <v>526</v>
      </c>
      <c r="AZ40" s="98">
        <v>347</v>
      </c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98"/>
      <c r="BL40" s="96">
        <v>620</v>
      </c>
      <c r="BM40" s="96" t="s">
        <v>11</v>
      </c>
      <c r="BN40" s="100" t="s">
        <v>71</v>
      </c>
      <c r="BO40" s="100"/>
      <c r="BP40" s="65" t="s">
        <v>124</v>
      </c>
      <c r="BQ40" s="101"/>
      <c r="BR40" s="102"/>
      <c r="BS40" s="104"/>
      <c r="BT40" s="104"/>
      <c r="BU40" s="103"/>
      <c r="BV40" s="104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4"/>
      <c r="CJ40" s="102"/>
      <c r="CK40" s="102"/>
      <c r="CL40" s="50"/>
      <c r="CM40" s="102"/>
      <c r="CN40" s="102"/>
      <c r="CO40" s="105"/>
      <c r="CP40" s="106"/>
      <c r="CQ40" s="107"/>
      <c r="CR40" s="108"/>
      <c r="CS40" s="109"/>
      <c r="CT40" s="110"/>
      <c r="CU40" s="88"/>
      <c r="CV40" s="112"/>
      <c r="CW40" s="111"/>
      <c r="CX40" s="112"/>
      <c r="CY40" s="113"/>
      <c r="CZ40" s="114"/>
      <c r="DA40" s="115"/>
      <c r="DB40" s="50"/>
      <c r="DC40" s="116"/>
      <c r="DD40" s="117"/>
      <c r="DE40" s="86"/>
      <c r="DF40" s="86"/>
      <c r="DG40" s="86"/>
      <c r="DH40" s="86"/>
      <c r="DI40" s="86"/>
      <c r="DJ40" s="86"/>
      <c r="DK40" s="86"/>
      <c r="DL40" s="86"/>
      <c r="DM40" s="86"/>
      <c r="DN40" s="118"/>
      <c r="DO40" s="122"/>
      <c r="DP40" s="122"/>
      <c r="DQ40" s="122"/>
      <c r="DR40" s="88"/>
      <c r="DS40" s="89"/>
      <c r="DT40" s="89"/>
      <c r="DU40" s="90">
        <v>246.5</v>
      </c>
      <c r="DV40" s="126">
        <v>34.799999999999997</v>
      </c>
      <c r="DW40" s="92">
        <v>1549265.74</v>
      </c>
      <c r="DX40" s="93">
        <f t="shared" si="0"/>
        <v>211.7</v>
      </c>
      <c r="DY40" s="94">
        <f t="shared" si="1"/>
        <v>0</v>
      </c>
      <c r="DZ40" s="94">
        <f t="shared" si="2"/>
        <v>1330545.8708235293</v>
      </c>
      <c r="EA40" s="53">
        <v>34.799999999999997</v>
      </c>
      <c r="EB40" s="53">
        <v>34.799999999999997</v>
      </c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</row>
    <row r="41" spans="1:205" s="9" customFormat="1" ht="63" customHeight="1">
      <c r="A41" s="54">
        <v>37</v>
      </c>
      <c r="B41" s="54">
        <v>1556</v>
      </c>
      <c r="C41" s="54">
        <v>48</v>
      </c>
      <c r="D41" s="54" t="s">
        <v>8</v>
      </c>
      <c r="E41" s="58" t="s">
        <v>0</v>
      </c>
      <c r="F41" s="59">
        <v>124</v>
      </c>
      <c r="G41" s="95" t="s">
        <v>10</v>
      </c>
      <c r="H41" s="98" t="s">
        <v>11</v>
      </c>
      <c r="I41" s="124" t="s">
        <v>72</v>
      </c>
      <c r="J41" s="98">
        <v>9</v>
      </c>
      <c r="K41" s="96">
        <v>689</v>
      </c>
      <c r="L41" s="96" t="s">
        <v>11</v>
      </c>
      <c r="M41" s="96"/>
      <c r="N41" s="98">
        <f t="shared" si="3"/>
        <v>8845.6</v>
      </c>
      <c r="O41" s="98">
        <f t="shared" si="4"/>
        <v>254.4</v>
      </c>
      <c r="P41" s="98">
        <v>8591.2000000000007</v>
      </c>
      <c r="Q41" s="98">
        <v>1978</v>
      </c>
      <c r="R41" s="98" t="s">
        <v>7</v>
      </c>
      <c r="S41" s="98">
        <v>1989</v>
      </c>
      <c r="T41" s="98">
        <v>9</v>
      </c>
      <c r="U41" s="98">
        <v>5</v>
      </c>
      <c r="V41" s="98">
        <v>6</v>
      </c>
      <c r="W41" s="98">
        <v>4980</v>
      </c>
      <c r="X41" s="98">
        <v>1367</v>
      </c>
      <c r="Y41" s="98">
        <v>35529</v>
      </c>
      <c r="Z41" s="98">
        <v>8780.2999999999993</v>
      </c>
      <c r="AA41" s="98"/>
      <c r="AB41" s="98"/>
      <c r="AC41" s="98">
        <v>8525.9</v>
      </c>
      <c r="AD41" s="98">
        <v>4909.5</v>
      </c>
      <c r="AE41" s="98">
        <v>8591.2000000000007</v>
      </c>
      <c r="AF41" s="98">
        <v>254.4</v>
      </c>
      <c r="AG41" s="98"/>
      <c r="AH41" s="98"/>
      <c r="AI41" s="98">
        <v>166.8</v>
      </c>
      <c r="AJ41" s="98">
        <v>166.8</v>
      </c>
      <c r="AK41" s="98"/>
      <c r="AL41" s="98"/>
      <c r="AM41" s="98">
        <v>178</v>
      </c>
      <c r="AN41" s="98">
        <v>45</v>
      </c>
      <c r="AO41" s="98"/>
      <c r="AP41" s="98">
        <v>1472.7</v>
      </c>
      <c r="AQ41" s="98">
        <v>804.7</v>
      </c>
      <c r="AR41" s="98">
        <v>88</v>
      </c>
      <c r="AS41" s="98">
        <v>4196.3</v>
      </c>
      <c r="AT41" s="98">
        <v>2336.9</v>
      </c>
      <c r="AU41" s="98">
        <v>43</v>
      </c>
      <c r="AV41" s="98">
        <v>2700.1</v>
      </c>
      <c r="AW41" s="98">
        <v>1661.8</v>
      </c>
      <c r="AX41" s="98">
        <v>2</v>
      </c>
      <c r="AY41" s="98">
        <v>156.80000000000001</v>
      </c>
      <c r="AZ41" s="98">
        <v>106.1</v>
      </c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6">
        <v>689</v>
      </c>
      <c r="BM41" s="96" t="s">
        <v>11</v>
      </c>
      <c r="BN41" s="100" t="s">
        <v>73</v>
      </c>
      <c r="BO41" s="100"/>
      <c r="BP41" s="65" t="s">
        <v>125</v>
      </c>
      <c r="BQ41" s="101"/>
      <c r="BR41" s="102"/>
      <c r="BS41" s="104"/>
      <c r="BT41" s="104"/>
      <c r="BU41" s="103"/>
      <c r="BV41" s="104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4"/>
      <c r="CJ41" s="102"/>
      <c r="CK41" s="102"/>
      <c r="CL41" s="50"/>
      <c r="CM41" s="102"/>
      <c r="CN41" s="102"/>
      <c r="CO41" s="105"/>
      <c r="CP41" s="106"/>
      <c r="CQ41" s="107"/>
      <c r="CR41" s="108"/>
      <c r="CS41" s="109"/>
      <c r="CT41" s="110"/>
      <c r="CU41" s="88"/>
      <c r="CV41" s="112"/>
      <c r="CW41" s="111"/>
      <c r="CX41" s="112"/>
      <c r="CY41" s="113"/>
      <c r="CZ41" s="114"/>
      <c r="DA41" s="115"/>
      <c r="DB41" s="50"/>
      <c r="DC41" s="116"/>
      <c r="DD41" s="117"/>
      <c r="DE41" s="86"/>
      <c r="DF41" s="86"/>
      <c r="DG41" s="86"/>
      <c r="DH41" s="86"/>
      <c r="DI41" s="86"/>
      <c r="DJ41" s="86"/>
      <c r="DK41" s="86"/>
      <c r="DL41" s="86"/>
      <c r="DM41" s="86"/>
      <c r="DN41" s="118"/>
      <c r="DO41" s="122"/>
      <c r="DP41" s="122"/>
      <c r="DQ41" s="122"/>
      <c r="DR41" s="88"/>
      <c r="DS41" s="89"/>
      <c r="DT41" s="89"/>
      <c r="DU41" s="90">
        <v>430.3</v>
      </c>
      <c r="DV41" s="126">
        <v>97.4</v>
      </c>
      <c r="DW41" s="92">
        <v>4024046.18</v>
      </c>
      <c r="DX41" s="93">
        <f t="shared" si="0"/>
        <v>378.40000000000003</v>
      </c>
      <c r="DY41" s="94">
        <f t="shared" si="1"/>
        <v>45.500000000000007</v>
      </c>
      <c r="DZ41" s="94">
        <f t="shared" si="2"/>
        <v>3538691.7836672091</v>
      </c>
      <c r="EA41" s="53">
        <v>51.9</v>
      </c>
      <c r="EB41" s="53">
        <v>51.9</v>
      </c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</row>
    <row r="42" spans="1:205" s="9" customFormat="1" ht="63" customHeight="1">
      <c r="A42" s="54">
        <v>38</v>
      </c>
      <c r="B42" s="54">
        <v>1643</v>
      </c>
      <c r="C42" s="54"/>
      <c r="D42" s="54" t="s">
        <v>8</v>
      </c>
      <c r="E42" s="58" t="s">
        <v>0</v>
      </c>
      <c r="F42" s="59">
        <v>211</v>
      </c>
      <c r="G42" s="95" t="s">
        <v>10</v>
      </c>
      <c r="H42" s="96" t="s">
        <v>3</v>
      </c>
      <c r="I42" s="97" t="s">
        <v>54</v>
      </c>
      <c r="J42" s="96">
        <v>6</v>
      </c>
      <c r="K42" s="96">
        <v>209</v>
      </c>
      <c r="L42" s="96" t="s">
        <v>3</v>
      </c>
      <c r="M42" s="96"/>
      <c r="N42" s="98">
        <f t="shared" si="3"/>
        <v>4823.3</v>
      </c>
      <c r="O42" s="98">
        <f t="shared" si="4"/>
        <v>102.6</v>
      </c>
      <c r="P42" s="99">
        <v>4720.7</v>
      </c>
      <c r="Q42" s="96">
        <v>1969</v>
      </c>
      <c r="R42" s="96" t="s">
        <v>7</v>
      </c>
      <c r="S42" s="96">
        <v>1994</v>
      </c>
      <c r="T42" s="96">
        <v>5</v>
      </c>
      <c r="U42" s="96">
        <v>6</v>
      </c>
      <c r="V42" s="96">
        <v>19</v>
      </c>
      <c r="W42" s="99">
        <v>6410</v>
      </c>
      <c r="X42" s="99">
        <v>1223</v>
      </c>
      <c r="Y42" s="99">
        <v>17264</v>
      </c>
      <c r="Z42" s="99"/>
      <c r="AA42" s="99">
        <v>4823.3</v>
      </c>
      <c r="AB42" s="99">
        <v>0</v>
      </c>
      <c r="AC42" s="99">
        <v>4720.7</v>
      </c>
      <c r="AD42" s="99">
        <v>3270.1</v>
      </c>
      <c r="AE42" s="99">
        <v>4720.7</v>
      </c>
      <c r="AF42" s="99">
        <v>102.6</v>
      </c>
      <c r="AG42" s="99"/>
      <c r="AH42" s="99"/>
      <c r="AI42" s="99">
        <v>102.6</v>
      </c>
      <c r="AJ42" s="121">
        <v>29.5</v>
      </c>
      <c r="AK42" s="121"/>
      <c r="AL42" s="121"/>
      <c r="AM42" s="99">
        <v>97</v>
      </c>
      <c r="AN42" s="99">
        <v>5</v>
      </c>
      <c r="AO42" s="99">
        <v>147.9</v>
      </c>
      <c r="AP42" s="99">
        <v>85</v>
      </c>
      <c r="AQ42" s="99">
        <v>51</v>
      </c>
      <c r="AR42" s="99">
        <v>2256.6</v>
      </c>
      <c r="AS42" s="99">
        <v>1524.1</v>
      </c>
      <c r="AT42" s="99">
        <v>29</v>
      </c>
      <c r="AU42" s="99">
        <v>1603</v>
      </c>
      <c r="AV42" s="99">
        <v>1137.8</v>
      </c>
      <c r="AW42" s="99">
        <v>12</v>
      </c>
      <c r="AX42" s="99">
        <v>713.2</v>
      </c>
      <c r="AY42" s="99">
        <v>523.20000000000005</v>
      </c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6"/>
      <c r="BL42" s="96">
        <v>209</v>
      </c>
      <c r="BM42" s="96" t="s">
        <v>3</v>
      </c>
      <c r="BN42" s="100" t="s">
        <v>55</v>
      </c>
      <c r="BO42" s="100"/>
      <c r="BP42" s="65" t="s">
        <v>126</v>
      </c>
      <c r="BQ42" s="101"/>
      <c r="BR42" s="102"/>
      <c r="BS42" s="102"/>
      <c r="BT42" s="102"/>
      <c r="BU42" s="103"/>
      <c r="BV42" s="104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4"/>
      <c r="CJ42" s="102"/>
      <c r="CK42" s="102"/>
      <c r="CL42" s="50"/>
      <c r="CM42" s="102"/>
      <c r="CN42" s="102"/>
      <c r="CO42" s="105"/>
      <c r="CP42" s="106"/>
      <c r="CQ42" s="107"/>
      <c r="CR42" s="108"/>
      <c r="CS42" s="109"/>
      <c r="CT42" s="110"/>
      <c r="CU42" s="88"/>
      <c r="CV42" s="89"/>
      <c r="CW42" s="111"/>
      <c r="CX42" s="112"/>
      <c r="CY42" s="113"/>
      <c r="CZ42" s="114"/>
      <c r="DA42" s="115"/>
      <c r="DB42" s="50"/>
      <c r="DC42" s="116"/>
      <c r="DD42" s="117"/>
      <c r="DE42" s="86"/>
      <c r="DF42" s="86"/>
      <c r="DG42" s="86"/>
      <c r="DH42" s="86"/>
      <c r="DI42" s="86"/>
      <c r="DJ42" s="86"/>
      <c r="DK42" s="86"/>
      <c r="DL42" s="86"/>
      <c r="DM42" s="86"/>
      <c r="DN42" s="118"/>
      <c r="DO42" s="122"/>
      <c r="DP42" s="122"/>
      <c r="DQ42" s="122"/>
      <c r="DR42" s="88"/>
      <c r="DS42" s="112"/>
      <c r="DT42" s="89"/>
      <c r="DU42" s="90">
        <v>158.30000000000001</v>
      </c>
      <c r="DV42" s="126">
        <v>90.6</v>
      </c>
      <c r="DW42" s="92">
        <v>1757890.7</v>
      </c>
      <c r="DX42" s="93">
        <f t="shared" si="0"/>
        <v>67.700000000000017</v>
      </c>
      <c r="DY42" s="94">
        <f t="shared" si="1"/>
        <v>0</v>
      </c>
      <c r="DZ42" s="94">
        <f t="shared" si="2"/>
        <v>751795.32779532543</v>
      </c>
      <c r="EA42" s="53">
        <v>90.6</v>
      </c>
      <c r="EB42" s="53">
        <v>90.6</v>
      </c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</row>
    <row r="43" spans="1:205" s="9" customFormat="1" ht="63" customHeight="1">
      <c r="A43" s="54">
        <v>39</v>
      </c>
      <c r="B43" s="54">
        <v>1818</v>
      </c>
      <c r="C43" s="54">
        <v>229</v>
      </c>
      <c r="D43" s="54" t="s">
        <v>8</v>
      </c>
      <c r="E43" s="58" t="s">
        <v>0</v>
      </c>
      <c r="F43" s="120">
        <v>386</v>
      </c>
      <c r="G43" s="95" t="s">
        <v>10</v>
      </c>
      <c r="H43" s="96" t="s">
        <v>1</v>
      </c>
      <c r="I43" s="97" t="s">
        <v>50</v>
      </c>
      <c r="J43" s="96">
        <v>12</v>
      </c>
      <c r="K43" s="96">
        <v>689</v>
      </c>
      <c r="L43" s="96" t="s">
        <v>1</v>
      </c>
      <c r="M43" s="96"/>
      <c r="N43" s="98">
        <f t="shared" si="3"/>
        <v>11570.1</v>
      </c>
      <c r="O43" s="98">
        <f t="shared" si="4"/>
        <v>130.19999999999999</v>
      </c>
      <c r="P43" s="99">
        <v>11439.9</v>
      </c>
      <c r="Q43" s="119">
        <v>1980</v>
      </c>
      <c r="R43" s="96" t="s">
        <v>7</v>
      </c>
      <c r="S43" s="96">
        <v>9</v>
      </c>
      <c r="T43" s="96">
        <v>4</v>
      </c>
      <c r="U43" s="96">
        <v>1992</v>
      </c>
      <c r="V43" s="96">
        <v>10</v>
      </c>
      <c r="W43" s="99">
        <v>7672</v>
      </c>
      <c r="X43" s="99">
        <v>1767</v>
      </c>
      <c r="Y43" s="99">
        <v>42862</v>
      </c>
      <c r="Z43" s="99">
        <v>11124.4</v>
      </c>
      <c r="AA43" s="99"/>
      <c r="AB43" s="99"/>
      <c r="AC43" s="99">
        <v>10994.2</v>
      </c>
      <c r="AD43" s="99">
        <v>7045.1</v>
      </c>
      <c r="AE43" s="99">
        <v>11439.9</v>
      </c>
      <c r="AF43" s="99">
        <v>130.19999999999999</v>
      </c>
      <c r="AG43" s="99"/>
      <c r="AH43" s="99"/>
      <c r="AI43" s="99">
        <v>51.2</v>
      </c>
      <c r="AJ43" s="121">
        <v>51.2</v>
      </c>
      <c r="AK43" s="121"/>
      <c r="AL43" s="121"/>
      <c r="AM43" s="99">
        <v>215</v>
      </c>
      <c r="AN43" s="99">
        <v>36</v>
      </c>
      <c r="AO43" s="99">
        <v>1206.4000000000001</v>
      </c>
      <c r="AP43" s="99">
        <v>617.5</v>
      </c>
      <c r="AQ43" s="99">
        <v>91</v>
      </c>
      <c r="AR43" s="99">
        <v>4454.6000000000004</v>
      </c>
      <c r="AS43" s="99">
        <v>2647.7</v>
      </c>
      <c r="AT43" s="99">
        <v>71</v>
      </c>
      <c r="AU43" s="99">
        <v>3980.6</v>
      </c>
      <c r="AV43" s="99"/>
      <c r="AW43" s="99">
        <v>2826.9</v>
      </c>
      <c r="AX43" s="99">
        <v>17</v>
      </c>
      <c r="AY43" s="99">
        <v>1352.6</v>
      </c>
      <c r="AZ43" s="99">
        <v>953</v>
      </c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6">
        <v>689</v>
      </c>
      <c r="BM43" s="96" t="s">
        <v>1</v>
      </c>
      <c r="BN43" s="100" t="s">
        <v>51</v>
      </c>
      <c r="BO43" s="100"/>
      <c r="BP43" s="65" t="s">
        <v>91</v>
      </c>
      <c r="BQ43" s="101"/>
      <c r="BR43" s="102"/>
      <c r="BS43" s="102"/>
      <c r="BT43" s="102"/>
      <c r="BU43" s="103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4"/>
      <c r="CJ43" s="102"/>
      <c r="CK43" s="102"/>
      <c r="CL43" s="50"/>
      <c r="CM43" s="102"/>
      <c r="CN43" s="102"/>
      <c r="CO43" s="105"/>
      <c r="CP43" s="106"/>
      <c r="CQ43" s="107"/>
      <c r="CR43" s="108"/>
      <c r="CS43" s="109"/>
      <c r="CT43" s="110"/>
      <c r="CU43" s="88"/>
      <c r="CV43" s="89"/>
      <c r="CW43" s="111"/>
      <c r="CX43" s="112"/>
      <c r="CY43" s="113"/>
      <c r="CZ43" s="114"/>
      <c r="DA43" s="115"/>
      <c r="DB43" s="50"/>
      <c r="DC43" s="116"/>
      <c r="DD43" s="117"/>
      <c r="DE43" s="86"/>
      <c r="DF43" s="86"/>
      <c r="DG43" s="86"/>
      <c r="DH43" s="86"/>
      <c r="DI43" s="86"/>
      <c r="DJ43" s="86"/>
      <c r="DK43" s="86"/>
      <c r="DL43" s="86"/>
      <c r="DM43" s="86"/>
      <c r="DN43" s="118"/>
      <c r="DO43" s="118"/>
      <c r="DP43" s="118"/>
      <c r="DQ43" s="118"/>
      <c r="DR43" s="88"/>
      <c r="DS43" s="112"/>
      <c r="DT43" s="89"/>
      <c r="DU43" s="90">
        <v>688</v>
      </c>
      <c r="DV43" s="126">
        <v>363.1</v>
      </c>
      <c r="DW43" s="92">
        <v>2357994.81</v>
      </c>
      <c r="DX43" s="93">
        <f t="shared" si="0"/>
        <v>638.4</v>
      </c>
      <c r="DY43" s="94">
        <f t="shared" si="1"/>
        <v>313.5</v>
      </c>
      <c r="DZ43" s="94">
        <f t="shared" si="2"/>
        <v>2187999.8353255815</v>
      </c>
      <c r="EA43" s="53">
        <v>49.6</v>
      </c>
      <c r="EB43" s="53">
        <v>49.6</v>
      </c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</row>
    <row r="44" spans="1:205" s="9" customFormat="1" ht="63" customHeight="1">
      <c r="A44" s="54">
        <v>40</v>
      </c>
      <c r="B44" s="54">
        <v>1831</v>
      </c>
      <c r="C44" s="54">
        <v>739</v>
      </c>
      <c r="D44" s="54" t="s">
        <v>8</v>
      </c>
      <c r="E44" s="58" t="s">
        <v>0</v>
      </c>
      <c r="F44" s="59">
        <v>399</v>
      </c>
      <c r="G44" s="95" t="s">
        <v>10</v>
      </c>
      <c r="H44" s="96" t="s">
        <v>1</v>
      </c>
      <c r="I44" s="97" t="s">
        <v>76</v>
      </c>
      <c r="J44" s="96">
        <v>6</v>
      </c>
      <c r="K44" s="96">
        <v>941</v>
      </c>
      <c r="L44" s="96" t="s">
        <v>1</v>
      </c>
      <c r="M44" s="96"/>
      <c r="N44" s="98">
        <f t="shared" si="3"/>
        <v>4420</v>
      </c>
      <c r="O44" s="98">
        <f t="shared" si="4"/>
        <v>198.8</v>
      </c>
      <c r="P44" s="99">
        <v>4221.2</v>
      </c>
      <c r="Q44" s="96">
        <v>1988</v>
      </c>
      <c r="R44" s="96" t="s">
        <v>14</v>
      </c>
      <c r="S44" s="96">
        <v>9</v>
      </c>
      <c r="T44" s="96">
        <v>2</v>
      </c>
      <c r="U44" s="96">
        <v>1995</v>
      </c>
      <c r="V44" s="96">
        <v>5</v>
      </c>
      <c r="W44" s="99">
        <v>3260</v>
      </c>
      <c r="X44" s="99">
        <v>2535</v>
      </c>
      <c r="Y44" s="99">
        <v>15973</v>
      </c>
      <c r="Z44" s="99">
        <v>4078.1</v>
      </c>
      <c r="AA44" s="99"/>
      <c r="AB44" s="99"/>
      <c r="AC44" s="99">
        <v>3845</v>
      </c>
      <c r="AD44" s="99">
        <v>2628.4</v>
      </c>
      <c r="AE44" s="99">
        <v>4221.2</v>
      </c>
      <c r="AF44" s="99">
        <v>233.1</v>
      </c>
      <c r="AG44" s="99"/>
      <c r="AH44" s="99">
        <v>34.299999999999997</v>
      </c>
      <c r="AI44" s="99">
        <v>45.9</v>
      </c>
      <c r="AJ44" s="99">
        <v>45.9</v>
      </c>
      <c r="AK44" s="99"/>
      <c r="AL44" s="99"/>
      <c r="AM44" s="99">
        <v>72</v>
      </c>
      <c r="AN44" s="99"/>
      <c r="AO44" s="99"/>
      <c r="AP44" s="99"/>
      <c r="AQ44" s="99">
        <v>18</v>
      </c>
      <c r="AR44" s="99">
        <v>783.5</v>
      </c>
      <c r="AS44" s="99">
        <v>494.8</v>
      </c>
      <c r="AT44" s="99">
        <v>54</v>
      </c>
      <c r="AU44" s="99">
        <v>3061.5</v>
      </c>
      <c r="AV44" s="99"/>
      <c r="AW44" s="99">
        <v>2133.6</v>
      </c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6">
        <v>941</v>
      </c>
      <c r="BM44" s="96" t="s">
        <v>1</v>
      </c>
      <c r="BN44" s="100" t="s">
        <v>77</v>
      </c>
      <c r="BO44" s="100"/>
      <c r="BP44" s="65" t="s">
        <v>127</v>
      </c>
      <c r="BQ44" s="101"/>
      <c r="BR44" s="102"/>
      <c r="BS44" s="102"/>
      <c r="BT44" s="102"/>
      <c r="BU44" s="103"/>
      <c r="BV44" s="104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4"/>
      <c r="CJ44" s="102"/>
      <c r="CK44" s="102"/>
      <c r="CL44" s="50"/>
      <c r="CM44" s="102"/>
      <c r="CN44" s="102"/>
      <c r="CO44" s="105"/>
      <c r="CP44" s="106"/>
      <c r="CQ44" s="107"/>
      <c r="CR44" s="108"/>
      <c r="CS44" s="109"/>
      <c r="CT44" s="110"/>
      <c r="CU44" s="88"/>
      <c r="CV44" s="112"/>
      <c r="CW44" s="111"/>
      <c r="CX44" s="112"/>
      <c r="CY44" s="113"/>
      <c r="CZ44" s="114"/>
      <c r="DA44" s="115"/>
      <c r="DB44" s="50"/>
      <c r="DC44" s="116"/>
      <c r="DD44" s="117"/>
      <c r="DE44" s="86"/>
      <c r="DF44" s="86"/>
      <c r="DG44" s="86"/>
      <c r="DH44" s="86"/>
      <c r="DI44" s="86"/>
      <c r="DJ44" s="86"/>
      <c r="DK44" s="86"/>
      <c r="DL44" s="86"/>
      <c r="DM44" s="86"/>
      <c r="DN44" s="118"/>
      <c r="DO44" s="122"/>
      <c r="DP44" s="122"/>
      <c r="DQ44" s="122"/>
      <c r="DR44" s="88"/>
      <c r="DS44" s="112"/>
      <c r="DT44" s="89"/>
      <c r="DU44" s="90">
        <v>449.6</v>
      </c>
      <c r="DV44" s="126">
        <v>47.1</v>
      </c>
      <c r="DW44" s="92">
        <v>3676799.76</v>
      </c>
      <c r="DX44" s="93">
        <f t="shared" si="0"/>
        <v>402.5</v>
      </c>
      <c r="DY44" s="94">
        <f t="shared" si="1"/>
        <v>0</v>
      </c>
      <c r="DZ44" s="94">
        <f t="shared" si="2"/>
        <v>3291619.002224199</v>
      </c>
      <c r="EA44" s="53">
        <v>47.1</v>
      </c>
      <c r="EB44" s="53">
        <v>47.1</v>
      </c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</row>
    <row r="45" spans="1:205" s="9" customFormat="1" ht="63" customHeight="1">
      <c r="A45" s="54">
        <v>41</v>
      </c>
      <c r="B45" s="54">
        <v>1897</v>
      </c>
      <c r="C45" s="54"/>
      <c r="D45" s="54" t="s">
        <v>8</v>
      </c>
      <c r="E45" s="58" t="s">
        <v>0</v>
      </c>
      <c r="F45" s="59">
        <v>465</v>
      </c>
      <c r="G45" s="95" t="s">
        <v>10</v>
      </c>
      <c r="H45" s="96"/>
      <c r="I45" s="97"/>
      <c r="J45" s="96"/>
      <c r="K45" s="96"/>
      <c r="L45" s="96"/>
      <c r="M45" s="96"/>
      <c r="N45" s="98"/>
      <c r="O45" s="98"/>
      <c r="P45" s="99"/>
      <c r="Q45" s="96"/>
      <c r="R45" s="96"/>
      <c r="S45" s="96"/>
      <c r="T45" s="96"/>
      <c r="U45" s="96"/>
      <c r="V45" s="96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6"/>
      <c r="BM45" s="96"/>
      <c r="BN45" s="100"/>
      <c r="BO45" s="100"/>
      <c r="BP45" s="65" t="s">
        <v>93</v>
      </c>
      <c r="BQ45" s="101"/>
      <c r="BR45" s="102"/>
      <c r="BS45" s="102"/>
      <c r="BT45" s="102"/>
      <c r="BU45" s="103"/>
      <c r="BV45" s="104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4"/>
      <c r="CJ45" s="102"/>
      <c r="CK45" s="102"/>
      <c r="CL45" s="50"/>
      <c r="CM45" s="102"/>
      <c r="CN45" s="102"/>
      <c r="CO45" s="105"/>
      <c r="CP45" s="106"/>
      <c r="CQ45" s="107"/>
      <c r="CR45" s="108"/>
      <c r="CS45" s="109"/>
      <c r="CT45" s="110"/>
      <c r="CU45" s="88"/>
      <c r="CV45" s="112"/>
      <c r="CW45" s="111"/>
      <c r="CX45" s="112"/>
      <c r="CY45" s="113"/>
      <c r="CZ45" s="114"/>
      <c r="DA45" s="115"/>
      <c r="DB45" s="50"/>
      <c r="DC45" s="116"/>
      <c r="DD45" s="117"/>
      <c r="DE45" s="86"/>
      <c r="DF45" s="86"/>
      <c r="DG45" s="86"/>
      <c r="DH45" s="86"/>
      <c r="DI45" s="86"/>
      <c r="DJ45" s="86"/>
      <c r="DK45" s="86"/>
      <c r="DL45" s="86"/>
      <c r="DM45" s="86"/>
      <c r="DN45" s="122"/>
      <c r="DO45" s="122"/>
      <c r="DP45" s="122"/>
      <c r="DQ45" s="122"/>
      <c r="DR45" s="88"/>
      <c r="DS45" s="112"/>
      <c r="DT45" s="89"/>
      <c r="DU45" s="90">
        <v>449.6</v>
      </c>
      <c r="DV45" s="126">
        <v>59.6</v>
      </c>
      <c r="DW45" s="92">
        <v>1819653.17</v>
      </c>
      <c r="DX45" s="93">
        <f t="shared" si="0"/>
        <v>383.70000000000005</v>
      </c>
      <c r="DY45" s="94">
        <f t="shared" si="1"/>
        <v>0</v>
      </c>
      <c r="DZ45" s="94">
        <f t="shared" si="2"/>
        <v>1552937.9922798041</v>
      </c>
      <c r="EA45" s="53">
        <v>65.900000000000006</v>
      </c>
      <c r="EB45" s="53">
        <v>59.6</v>
      </c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</row>
    <row r="46" spans="1:205" s="9" customFormat="1" ht="63" customHeight="1">
      <c r="A46" s="54">
        <v>42</v>
      </c>
      <c r="B46" s="54">
        <v>1998</v>
      </c>
      <c r="C46" s="54">
        <v>273</v>
      </c>
      <c r="D46" s="54" t="s">
        <v>8</v>
      </c>
      <c r="E46" s="58" t="s">
        <v>0</v>
      </c>
      <c r="F46" s="59">
        <v>566</v>
      </c>
      <c r="G46" s="95" t="s">
        <v>10</v>
      </c>
      <c r="H46" s="96" t="s">
        <v>3</v>
      </c>
      <c r="I46" s="97" t="s">
        <v>60</v>
      </c>
      <c r="J46" s="96">
        <v>1</v>
      </c>
      <c r="K46" s="96">
        <v>599</v>
      </c>
      <c r="L46" s="96" t="s">
        <v>3</v>
      </c>
      <c r="M46" s="96"/>
      <c r="N46" s="98">
        <f>O46+P46</f>
        <v>1749.6000000000001</v>
      </c>
      <c r="O46" s="98">
        <f>AF46-AG46-AH46</f>
        <v>120.60000000000005</v>
      </c>
      <c r="P46" s="99">
        <v>1629</v>
      </c>
      <c r="Q46" s="96" t="s">
        <v>61</v>
      </c>
      <c r="R46" s="96" t="s">
        <v>5</v>
      </c>
      <c r="S46" s="96">
        <v>1994</v>
      </c>
      <c r="T46" s="96">
        <v>4</v>
      </c>
      <c r="U46" s="96">
        <v>3</v>
      </c>
      <c r="V46" s="96"/>
      <c r="W46" s="99">
        <v>1824</v>
      </c>
      <c r="X46" s="99">
        <v>763</v>
      </c>
      <c r="Y46" s="99">
        <v>12519</v>
      </c>
      <c r="Z46" s="99"/>
      <c r="AA46" s="99">
        <v>2419.1</v>
      </c>
      <c r="AB46" s="99"/>
      <c r="AC46" s="99">
        <v>1629</v>
      </c>
      <c r="AD46" s="99">
        <v>1071.5</v>
      </c>
      <c r="AE46" s="99">
        <v>1629</v>
      </c>
      <c r="AF46" s="99">
        <v>790.1</v>
      </c>
      <c r="AG46" s="99">
        <v>470.9</v>
      </c>
      <c r="AH46" s="99">
        <v>198.6</v>
      </c>
      <c r="AI46" s="99">
        <v>516</v>
      </c>
      <c r="AJ46" s="99">
        <v>68.400000000000006</v>
      </c>
      <c r="AK46" s="99"/>
      <c r="AL46" s="99"/>
      <c r="AM46" s="99">
        <v>21</v>
      </c>
      <c r="AN46" s="99">
        <v>1</v>
      </c>
      <c r="AO46" s="99">
        <v>48.8</v>
      </c>
      <c r="AP46" s="99">
        <v>23.5</v>
      </c>
      <c r="AQ46" s="99">
        <v>3</v>
      </c>
      <c r="AR46" s="99">
        <v>181.8</v>
      </c>
      <c r="AS46" s="99">
        <v>107.3</v>
      </c>
      <c r="AT46" s="99">
        <v>11</v>
      </c>
      <c r="AU46" s="99">
        <v>836.6</v>
      </c>
      <c r="AV46" s="99">
        <v>559.9</v>
      </c>
      <c r="AW46" s="99">
        <v>6</v>
      </c>
      <c r="AX46" s="99">
        <v>561.79999999999995</v>
      </c>
      <c r="AY46" s="99">
        <v>380.8</v>
      </c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6"/>
      <c r="BL46" s="96">
        <v>599</v>
      </c>
      <c r="BM46" s="96" t="s">
        <v>3</v>
      </c>
      <c r="BN46" s="100" t="s">
        <v>62</v>
      </c>
      <c r="BO46" s="100"/>
      <c r="BP46" s="65" t="s">
        <v>88</v>
      </c>
      <c r="BQ46" s="101"/>
      <c r="BR46" s="102"/>
      <c r="BS46" s="104"/>
      <c r="BT46" s="104"/>
      <c r="BU46" s="103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4"/>
      <c r="CJ46" s="102"/>
      <c r="CK46" s="102"/>
      <c r="CL46" s="50"/>
      <c r="CM46" s="102"/>
      <c r="CN46" s="102"/>
      <c r="CO46" s="105"/>
      <c r="CP46" s="106"/>
      <c r="CQ46" s="107"/>
      <c r="CR46" s="108"/>
      <c r="CS46" s="109"/>
      <c r="CT46" s="110"/>
      <c r="CU46" s="88"/>
      <c r="CV46" s="112"/>
      <c r="CW46" s="111"/>
      <c r="CX46" s="112"/>
      <c r="CY46" s="113"/>
      <c r="CZ46" s="114"/>
      <c r="DA46" s="115"/>
      <c r="DB46" s="50"/>
      <c r="DC46" s="116"/>
      <c r="DD46" s="117"/>
      <c r="DE46" s="86"/>
      <c r="DF46" s="86"/>
      <c r="DG46" s="86"/>
      <c r="DH46" s="86"/>
      <c r="DI46" s="86"/>
      <c r="DJ46" s="86"/>
      <c r="DK46" s="86"/>
      <c r="DL46" s="86"/>
      <c r="DM46" s="86"/>
      <c r="DN46" s="118"/>
      <c r="DO46" s="122"/>
      <c r="DP46" s="122"/>
      <c r="DQ46" s="122"/>
      <c r="DR46" s="88"/>
      <c r="DS46" s="112"/>
      <c r="DT46" s="89"/>
      <c r="DU46" s="90">
        <v>67.5</v>
      </c>
      <c r="DV46" s="126">
        <v>0</v>
      </c>
      <c r="DW46" s="92">
        <v>440793.87</v>
      </c>
      <c r="DX46" s="93">
        <f t="shared" si="0"/>
        <v>16.899999999999999</v>
      </c>
      <c r="DY46" s="94">
        <f t="shared" si="1"/>
        <v>0</v>
      </c>
      <c r="DZ46" s="94">
        <f t="shared" si="2"/>
        <v>110361.72448888887</v>
      </c>
      <c r="EA46" s="53">
        <v>50.6</v>
      </c>
      <c r="EB46" s="53">
        <v>0</v>
      </c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</row>
    <row r="47" spans="1:205" s="9" customFormat="1" ht="63" customHeight="1">
      <c r="A47" s="54">
        <v>43</v>
      </c>
      <c r="B47" s="54">
        <v>2061</v>
      </c>
      <c r="C47" s="54"/>
      <c r="D47" s="54" t="s">
        <v>8</v>
      </c>
      <c r="E47" s="58" t="s">
        <v>0</v>
      </c>
      <c r="F47" s="59">
        <v>629</v>
      </c>
      <c r="G47" s="95" t="s">
        <v>10</v>
      </c>
      <c r="H47" s="96" t="s">
        <v>3</v>
      </c>
      <c r="I47" s="97" t="s">
        <v>74</v>
      </c>
      <c r="J47" s="96">
        <v>7</v>
      </c>
      <c r="K47" s="96">
        <v>618</v>
      </c>
      <c r="L47" s="96" t="s">
        <v>3</v>
      </c>
      <c r="M47" s="96"/>
      <c r="N47" s="98">
        <f>O47+P47</f>
        <v>4171.8999999999996</v>
      </c>
      <c r="O47" s="98">
        <f>AF47-AG47-AH47</f>
        <v>170.4</v>
      </c>
      <c r="P47" s="99">
        <v>4001.5</v>
      </c>
      <c r="Q47" s="96">
        <v>1984</v>
      </c>
      <c r="R47" s="96" t="s">
        <v>7</v>
      </c>
      <c r="S47" s="96">
        <v>1994</v>
      </c>
      <c r="T47" s="96">
        <v>9</v>
      </c>
      <c r="U47" s="96">
        <v>2</v>
      </c>
      <c r="V47" s="96">
        <v>5</v>
      </c>
      <c r="W47" s="99">
        <v>7136</v>
      </c>
      <c r="X47" s="99">
        <v>1189</v>
      </c>
      <c r="Y47" s="99">
        <v>16105</v>
      </c>
      <c r="Z47" s="99">
        <v>3995.6</v>
      </c>
      <c r="AA47" s="99"/>
      <c r="AB47" s="99">
        <v>0</v>
      </c>
      <c r="AC47" s="99">
        <v>3825.2</v>
      </c>
      <c r="AD47" s="99">
        <v>2531.6</v>
      </c>
      <c r="AE47" s="99">
        <v>4001.5</v>
      </c>
      <c r="AF47" s="99">
        <v>170.4</v>
      </c>
      <c r="AG47" s="99"/>
      <c r="AH47" s="99"/>
      <c r="AI47" s="99">
        <v>47.6</v>
      </c>
      <c r="AJ47" s="99">
        <v>47.6</v>
      </c>
      <c r="AK47" s="99"/>
      <c r="AL47" s="121"/>
      <c r="AM47" s="99">
        <v>72</v>
      </c>
      <c r="AN47" s="99"/>
      <c r="AO47" s="99"/>
      <c r="AP47" s="99"/>
      <c r="AQ47" s="99">
        <v>36</v>
      </c>
      <c r="AR47" s="99">
        <v>1549.9</v>
      </c>
      <c r="AS47" s="99">
        <v>982.1</v>
      </c>
      <c r="AT47" s="99">
        <v>36</v>
      </c>
      <c r="AU47" s="99">
        <v>2275.3000000000002</v>
      </c>
      <c r="AV47" s="99">
        <v>1549.5</v>
      </c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>
        <v>2</v>
      </c>
      <c r="BK47" s="96"/>
      <c r="BL47" s="96">
        <v>618</v>
      </c>
      <c r="BM47" s="96" t="s">
        <v>3</v>
      </c>
      <c r="BN47" s="100" t="s">
        <v>75</v>
      </c>
      <c r="BO47" s="100"/>
      <c r="BP47" s="65" t="s">
        <v>89</v>
      </c>
      <c r="BQ47" s="101"/>
      <c r="BR47" s="102"/>
      <c r="BS47" s="104"/>
      <c r="BT47" s="104"/>
      <c r="BU47" s="103"/>
      <c r="BV47" s="104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4"/>
      <c r="CJ47" s="102"/>
      <c r="CK47" s="102"/>
      <c r="CL47" s="50"/>
      <c r="CM47" s="102"/>
      <c r="CN47" s="102"/>
      <c r="CO47" s="105"/>
      <c r="CP47" s="106"/>
      <c r="CQ47" s="107"/>
      <c r="CR47" s="108"/>
      <c r="CS47" s="109"/>
      <c r="CT47" s="110"/>
      <c r="CU47" s="88"/>
      <c r="CV47" s="112"/>
      <c r="CW47" s="111"/>
      <c r="CX47" s="112"/>
      <c r="CY47" s="113"/>
      <c r="CZ47" s="114"/>
      <c r="DA47" s="115"/>
      <c r="DB47" s="50"/>
      <c r="DC47" s="116"/>
      <c r="DD47" s="117"/>
      <c r="DE47" s="86"/>
      <c r="DF47" s="86"/>
      <c r="DG47" s="86"/>
      <c r="DH47" s="86"/>
      <c r="DI47" s="86"/>
      <c r="DJ47" s="86"/>
      <c r="DK47" s="86"/>
      <c r="DL47" s="86"/>
      <c r="DM47" s="86"/>
      <c r="DN47" s="118"/>
      <c r="DO47" s="122"/>
      <c r="DP47" s="122"/>
      <c r="DQ47" s="122"/>
      <c r="DR47" s="88"/>
      <c r="DS47" s="112"/>
      <c r="DT47" s="89"/>
      <c r="DU47" s="90">
        <v>152.5</v>
      </c>
      <c r="DV47" s="126">
        <v>54.3</v>
      </c>
      <c r="DW47" s="92">
        <v>1779458.36</v>
      </c>
      <c r="DX47" s="93">
        <f t="shared" si="0"/>
        <v>70.3</v>
      </c>
      <c r="DY47" s="94">
        <f t="shared" si="1"/>
        <v>0</v>
      </c>
      <c r="DZ47" s="94">
        <f t="shared" si="2"/>
        <v>820301.13251147547</v>
      </c>
      <c r="EA47" s="53">
        <v>82.2</v>
      </c>
      <c r="EB47" s="53">
        <v>54.3</v>
      </c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</row>
    <row r="48" spans="1:205" s="9" customFormat="1" ht="63" customHeight="1">
      <c r="A48" s="54">
        <v>44</v>
      </c>
      <c r="B48" s="54">
        <v>2103</v>
      </c>
      <c r="C48" s="54">
        <v>471</v>
      </c>
      <c r="D48" s="54" t="s">
        <v>8</v>
      </c>
      <c r="E48" s="58" t="s">
        <v>0</v>
      </c>
      <c r="F48" s="59">
        <v>671</v>
      </c>
      <c r="G48" s="95" t="s">
        <v>10</v>
      </c>
      <c r="H48" s="96" t="s">
        <v>3</v>
      </c>
      <c r="I48" s="97" t="s">
        <v>58</v>
      </c>
      <c r="J48" s="96">
        <v>2</v>
      </c>
      <c r="K48" s="96">
        <v>584</v>
      </c>
      <c r="L48" s="96" t="s">
        <v>3</v>
      </c>
      <c r="M48" s="96"/>
      <c r="N48" s="98">
        <f>O48+P48</f>
        <v>9016.7999999999993</v>
      </c>
      <c r="O48" s="98">
        <f>AF48-AG48-AH48</f>
        <v>1439.3</v>
      </c>
      <c r="P48" s="99">
        <v>7577.5</v>
      </c>
      <c r="Q48" s="96">
        <v>1938</v>
      </c>
      <c r="R48" s="96" t="s">
        <v>5</v>
      </c>
      <c r="S48" s="96">
        <v>1989</v>
      </c>
      <c r="T48" s="96">
        <v>8</v>
      </c>
      <c r="U48" s="96">
        <v>9</v>
      </c>
      <c r="V48" s="96">
        <v>41</v>
      </c>
      <c r="W48" s="99">
        <v>4136</v>
      </c>
      <c r="X48" s="99">
        <v>2286</v>
      </c>
      <c r="Y48" s="99">
        <v>55278</v>
      </c>
      <c r="Z48" s="99"/>
      <c r="AA48" s="99">
        <v>9594.7000000000007</v>
      </c>
      <c r="AB48" s="99"/>
      <c r="AC48" s="99">
        <v>7530.1</v>
      </c>
      <c r="AD48" s="99">
        <v>4946.8999999999996</v>
      </c>
      <c r="AE48" s="99">
        <v>7577.5</v>
      </c>
      <c r="AF48" s="99">
        <v>2064.6</v>
      </c>
      <c r="AG48" s="99"/>
      <c r="AH48" s="99">
        <v>625.29999999999995</v>
      </c>
      <c r="AI48" s="99">
        <v>780</v>
      </c>
      <c r="AJ48" s="99">
        <v>34.799999999999997</v>
      </c>
      <c r="AK48" s="99"/>
      <c r="AL48" s="99"/>
      <c r="AM48" s="99">
        <v>119</v>
      </c>
      <c r="AN48" s="99">
        <v>24</v>
      </c>
      <c r="AO48" s="99">
        <v>758.9</v>
      </c>
      <c r="AP48" s="99">
        <v>427.4</v>
      </c>
      <c r="AQ48" s="99">
        <v>43</v>
      </c>
      <c r="AR48" s="99">
        <v>2466.5</v>
      </c>
      <c r="AS48" s="99">
        <v>1519.8</v>
      </c>
      <c r="AT48" s="99">
        <v>49</v>
      </c>
      <c r="AU48" s="99">
        <v>8080.1</v>
      </c>
      <c r="AV48" s="99">
        <v>2824.4</v>
      </c>
      <c r="AW48" s="99">
        <v>3</v>
      </c>
      <c r="AX48" s="99">
        <v>287.8</v>
      </c>
      <c r="AY48" s="99">
        <v>213.3</v>
      </c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6"/>
      <c r="BL48" s="96">
        <v>584</v>
      </c>
      <c r="BM48" s="96" t="s">
        <v>3</v>
      </c>
      <c r="BN48" s="100" t="s">
        <v>59</v>
      </c>
      <c r="BO48" s="100"/>
      <c r="BP48" s="65" t="s">
        <v>87</v>
      </c>
      <c r="BQ48" s="101"/>
      <c r="BR48" s="102"/>
      <c r="BS48" s="104"/>
      <c r="BT48" s="104"/>
      <c r="BU48" s="103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4"/>
      <c r="CJ48" s="102"/>
      <c r="CK48" s="102"/>
      <c r="CL48" s="50"/>
      <c r="CM48" s="102"/>
      <c r="CN48" s="102"/>
      <c r="CO48" s="105"/>
      <c r="CP48" s="106"/>
      <c r="CQ48" s="107"/>
      <c r="CR48" s="108"/>
      <c r="CS48" s="109"/>
      <c r="CT48" s="110"/>
      <c r="CU48" s="88"/>
      <c r="CV48" s="112"/>
      <c r="CW48" s="111"/>
      <c r="CX48" s="112"/>
      <c r="CY48" s="113"/>
      <c r="CZ48" s="114"/>
      <c r="DA48" s="115"/>
      <c r="DB48" s="50"/>
      <c r="DC48" s="116"/>
      <c r="DD48" s="117"/>
      <c r="DE48" s="86"/>
      <c r="DF48" s="86"/>
      <c r="DG48" s="86"/>
      <c r="DH48" s="86"/>
      <c r="DI48" s="86"/>
      <c r="DJ48" s="86"/>
      <c r="DK48" s="86"/>
      <c r="DL48" s="86"/>
      <c r="DM48" s="86"/>
      <c r="DN48" s="118"/>
      <c r="DO48" s="122"/>
      <c r="DP48" s="122"/>
      <c r="DQ48" s="122"/>
      <c r="DR48" s="88"/>
      <c r="DS48" s="112"/>
      <c r="DT48" s="89"/>
      <c r="DU48" s="90">
        <v>46.7</v>
      </c>
      <c r="DV48" s="126">
        <v>0</v>
      </c>
      <c r="DW48" s="92">
        <v>281960.48</v>
      </c>
      <c r="DX48" s="93">
        <f>DU48-EA48</f>
        <v>6.3000000000000043</v>
      </c>
      <c r="DY48" s="94">
        <v>0</v>
      </c>
      <c r="DZ48" s="94">
        <f t="shared" si="2"/>
        <v>38037.495160599596</v>
      </c>
      <c r="EA48" s="53">
        <v>40.4</v>
      </c>
      <c r="EB48" s="53">
        <v>40.4</v>
      </c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</row>
    <row r="49" spans="1:205" s="9" customFormat="1" ht="63" customHeight="1">
      <c r="A49" s="54">
        <v>45</v>
      </c>
      <c r="B49" s="54">
        <v>2144</v>
      </c>
      <c r="C49" s="54"/>
      <c r="D49" s="54" t="s">
        <v>8</v>
      </c>
      <c r="E49" s="58" t="s">
        <v>0</v>
      </c>
      <c r="F49" s="59">
        <v>712</v>
      </c>
      <c r="G49" s="95" t="s">
        <v>10</v>
      </c>
      <c r="H49" s="96"/>
      <c r="I49" s="97"/>
      <c r="J49" s="96"/>
      <c r="K49" s="96"/>
      <c r="L49" s="96"/>
      <c r="M49" s="96"/>
      <c r="N49" s="98"/>
      <c r="O49" s="98"/>
      <c r="P49" s="99"/>
      <c r="Q49" s="96"/>
      <c r="R49" s="96"/>
      <c r="S49" s="96"/>
      <c r="T49" s="96"/>
      <c r="U49" s="96"/>
      <c r="V49" s="96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6"/>
      <c r="BM49" s="96"/>
      <c r="BN49" s="100"/>
      <c r="BO49" s="100"/>
      <c r="BP49" s="65" t="s">
        <v>101</v>
      </c>
      <c r="BQ49" s="101"/>
      <c r="BR49" s="102"/>
      <c r="BS49" s="102"/>
      <c r="BT49" s="102"/>
      <c r="BU49" s="103"/>
      <c r="BV49" s="104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4"/>
      <c r="CJ49" s="102"/>
      <c r="CK49" s="102"/>
      <c r="CL49" s="50"/>
      <c r="CM49" s="102"/>
      <c r="CN49" s="102"/>
      <c r="CO49" s="105"/>
      <c r="CP49" s="106"/>
      <c r="CQ49" s="107"/>
      <c r="CR49" s="108"/>
      <c r="CS49" s="109"/>
      <c r="CT49" s="110"/>
      <c r="CU49" s="88"/>
      <c r="CV49" s="112"/>
      <c r="CW49" s="111"/>
      <c r="CX49" s="112"/>
      <c r="CY49" s="113"/>
      <c r="CZ49" s="114"/>
      <c r="DA49" s="115"/>
      <c r="DB49" s="50"/>
      <c r="DC49" s="116"/>
      <c r="DD49" s="117"/>
      <c r="DE49" s="86"/>
      <c r="DF49" s="86"/>
      <c r="DG49" s="86"/>
      <c r="DH49" s="86"/>
      <c r="DI49" s="86"/>
      <c r="DJ49" s="86"/>
      <c r="DK49" s="86"/>
      <c r="DL49" s="86"/>
      <c r="DM49" s="86"/>
      <c r="DN49" s="122"/>
      <c r="DO49" s="122"/>
      <c r="DP49" s="122"/>
      <c r="DQ49" s="122"/>
      <c r="DR49" s="88"/>
      <c r="DS49" s="112"/>
      <c r="DT49" s="89"/>
      <c r="DU49" s="90">
        <v>530.6</v>
      </c>
      <c r="DV49" s="126">
        <v>31.2</v>
      </c>
      <c r="DW49" s="92">
        <v>6304769.5099999998</v>
      </c>
      <c r="DX49" s="93">
        <f>DU49-EA49</f>
        <v>499.40000000000003</v>
      </c>
      <c r="DY49" s="94">
        <f>DV49-EB49</f>
        <v>0</v>
      </c>
      <c r="DZ49" s="94">
        <f t="shared" si="2"/>
        <v>5934040.5075273272</v>
      </c>
      <c r="EA49" s="53">
        <v>31.2</v>
      </c>
      <c r="EB49" s="53">
        <v>31.2</v>
      </c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</row>
    <row r="50" spans="1:205" s="9" customFormat="1" ht="63" customHeight="1">
      <c r="A50" s="54">
        <v>46</v>
      </c>
      <c r="B50" s="54">
        <v>2180</v>
      </c>
      <c r="C50" s="54"/>
      <c r="D50" s="54" t="s">
        <v>8</v>
      </c>
      <c r="E50" s="58" t="s">
        <v>0</v>
      </c>
      <c r="F50" s="59">
        <v>748</v>
      </c>
      <c r="G50" s="95" t="s">
        <v>10</v>
      </c>
      <c r="H50" s="96"/>
      <c r="I50" s="97"/>
      <c r="J50" s="96"/>
      <c r="K50" s="96"/>
      <c r="L50" s="96"/>
      <c r="M50" s="96"/>
      <c r="N50" s="98"/>
      <c r="O50" s="98"/>
      <c r="P50" s="99"/>
      <c r="Q50" s="96"/>
      <c r="R50" s="96"/>
      <c r="S50" s="96"/>
      <c r="T50" s="96"/>
      <c r="U50" s="96"/>
      <c r="V50" s="96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6"/>
      <c r="BM50" s="96"/>
      <c r="BN50" s="100"/>
      <c r="BO50" s="100"/>
      <c r="BP50" s="65" t="s">
        <v>102</v>
      </c>
      <c r="BQ50" s="101"/>
      <c r="BR50" s="102"/>
      <c r="BS50" s="102"/>
      <c r="BT50" s="102"/>
      <c r="BU50" s="103"/>
      <c r="BV50" s="104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4"/>
      <c r="CJ50" s="102"/>
      <c r="CK50" s="102"/>
      <c r="CL50" s="50"/>
      <c r="CM50" s="102"/>
      <c r="CN50" s="102"/>
      <c r="CO50" s="105"/>
      <c r="CP50" s="106"/>
      <c r="CQ50" s="107"/>
      <c r="CR50" s="108"/>
      <c r="CS50" s="109"/>
      <c r="CT50" s="110"/>
      <c r="CU50" s="88"/>
      <c r="CV50" s="112"/>
      <c r="CW50" s="111"/>
      <c r="CX50" s="112"/>
      <c r="CY50" s="113"/>
      <c r="CZ50" s="114"/>
      <c r="DA50" s="115"/>
      <c r="DB50" s="50"/>
      <c r="DC50" s="116"/>
      <c r="DD50" s="117"/>
      <c r="DE50" s="86"/>
      <c r="DF50" s="86"/>
      <c r="DG50" s="86"/>
      <c r="DH50" s="86"/>
      <c r="DI50" s="86"/>
      <c r="DJ50" s="86"/>
      <c r="DK50" s="86"/>
      <c r="DL50" s="86"/>
      <c r="DM50" s="86"/>
      <c r="DN50" s="122"/>
      <c r="DO50" s="122"/>
      <c r="DP50" s="122"/>
      <c r="DQ50" s="122"/>
      <c r="DR50" s="88"/>
      <c r="DS50" s="112"/>
      <c r="DT50" s="89"/>
      <c r="DU50" s="90">
        <v>460.2</v>
      </c>
      <c r="DV50" s="126">
        <v>16.100000000000001</v>
      </c>
      <c r="DW50" s="92">
        <v>5208318.97</v>
      </c>
      <c r="DX50" s="93">
        <f>DU50-EA50</f>
        <v>398.9</v>
      </c>
      <c r="DY50" s="94">
        <f>DV50-EB50</f>
        <v>0</v>
      </c>
      <c r="DZ50" s="94">
        <f t="shared" si="2"/>
        <v>4514555.4913798338</v>
      </c>
      <c r="EA50" s="53">
        <v>61.3</v>
      </c>
      <c r="EB50" s="53">
        <v>16.100000000000001</v>
      </c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</row>
    <row r="51" spans="1:205" s="9" customFormat="1" ht="63" customHeight="1">
      <c r="A51" s="54">
        <v>47</v>
      </c>
      <c r="B51" s="54">
        <v>2193</v>
      </c>
      <c r="C51" s="54"/>
      <c r="D51" s="54" t="s">
        <v>8</v>
      </c>
      <c r="E51" s="58" t="s">
        <v>0</v>
      </c>
      <c r="F51" s="59">
        <v>761</v>
      </c>
      <c r="G51" s="95" t="s">
        <v>10</v>
      </c>
      <c r="H51" s="96"/>
      <c r="I51" s="97"/>
      <c r="J51" s="96"/>
      <c r="K51" s="96"/>
      <c r="L51" s="96"/>
      <c r="M51" s="96"/>
      <c r="N51" s="98"/>
      <c r="O51" s="98"/>
      <c r="P51" s="99"/>
      <c r="Q51" s="96"/>
      <c r="R51" s="96"/>
      <c r="S51" s="96"/>
      <c r="T51" s="96"/>
      <c r="U51" s="96"/>
      <c r="V51" s="96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6"/>
      <c r="BM51" s="96"/>
      <c r="BN51" s="100"/>
      <c r="BO51" s="100"/>
      <c r="BP51" s="65" t="s">
        <v>103</v>
      </c>
      <c r="BQ51" s="101"/>
      <c r="BR51" s="102"/>
      <c r="BS51" s="102"/>
      <c r="BT51" s="102"/>
      <c r="BU51" s="103"/>
      <c r="BV51" s="104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4"/>
      <c r="CJ51" s="102"/>
      <c r="CK51" s="102"/>
      <c r="CL51" s="50"/>
      <c r="CM51" s="102"/>
      <c r="CN51" s="102"/>
      <c r="CO51" s="105"/>
      <c r="CP51" s="106"/>
      <c r="CQ51" s="107"/>
      <c r="CR51" s="108"/>
      <c r="CS51" s="109"/>
      <c r="CT51" s="110"/>
      <c r="CU51" s="88"/>
      <c r="CV51" s="112"/>
      <c r="CW51" s="111"/>
      <c r="CX51" s="112"/>
      <c r="CY51" s="113"/>
      <c r="CZ51" s="114"/>
      <c r="DA51" s="115"/>
      <c r="DB51" s="50"/>
      <c r="DC51" s="116"/>
      <c r="DD51" s="117"/>
      <c r="DE51" s="86"/>
      <c r="DF51" s="86"/>
      <c r="DG51" s="86"/>
      <c r="DH51" s="86"/>
      <c r="DI51" s="86"/>
      <c r="DJ51" s="86"/>
      <c r="DK51" s="86"/>
      <c r="DL51" s="86"/>
      <c r="DM51" s="86"/>
      <c r="DN51" s="122"/>
      <c r="DO51" s="122"/>
      <c r="DP51" s="122"/>
      <c r="DQ51" s="122"/>
      <c r="DR51" s="88"/>
      <c r="DS51" s="112"/>
      <c r="DT51" s="89"/>
      <c r="DU51" s="90">
        <v>268.2</v>
      </c>
      <c r="DV51" s="126">
        <v>187.6</v>
      </c>
      <c r="DW51" s="92">
        <v>1358562.73</v>
      </c>
      <c r="DX51" s="93">
        <f>DU51-EA51</f>
        <v>242.79999999999998</v>
      </c>
      <c r="DY51" s="94">
        <f>DV51-EB51</f>
        <v>162.19999999999999</v>
      </c>
      <c r="DZ51" s="94">
        <f t="shared" si="2"/>
        <v>1229899.4438627888</v>
      </c>
      <c r="EA51" s="53">
        <v>25.4</v>
      </c>
      <c r="EB51" s="53">
        <v>25.4</v>
      </c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</row>
    <row r="52" spans="1:205" s="1" customFormat="1" ht="41.25" customHeight="1">
      <c r="A52" s="144" t="s">
        <v>15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29"/>
      <c r="BR52" s="130"/>
      <c r="BS52" s="130"/>
      <c r="BT52" s="130"/>
      <c r="BU52" s="131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132"/>
      <c r="CR52" s="133"/>
      <c r="CS52" s="134"/>
      <c r="CT52" s="135"/>
      <c r="CU52" s="136"/>
      <c r="CV52" s="137"/>
      <c r="CW52" s="137"/>
      <c r="CX52" s="137"/>
      <c r="CY52" s="138"/>
      <c r="CZ52" s="139"/>
      <c r="DA52" s="140"/>
      <c r="DB52" s="138"/>
      <c r="DC52" s="86"/>
      <c r="DD52" s="141"/>
      <c r="DE52" s="86"/>
      <c r="DF52" s="86"/>
      <c r="DG52" s="86"/>
      <c r="DH52" s="86"/>
      <c r="DI52" s="86"/>
      <c r="DJ52" s="86"/>
      <c r="DK52" s="86"/>
      <c r="DL52" s="86"/>
      <c r="DM52" s="86"/>
      <c r="DN52" s="118">
        <f>SUM(DN5:DN51)</f>
        <v>0</v>
      </c>
      <c r="DO52" s="118">
        <f>SUM(DO5:DO51)</f>
        <v>0</v>
      </c>
      <c r="DP52" s="118"/>
      <c r="DQ52" s="118"/>
      <c r="DR52" s="118"/>
      <c r="DS52" s="118"/>
      <c r="DT52" s="118"/>
      <c r="DU52" s="92">
        <f>SUM(DU5:DU51)</f>
        <v>22905.399999999998</v>
      </c>
      <c r="DV52" s="92">
        <f t="shared" ref="DV52:DW52" si="5">SUM(DV5:DV51)</f>
        <v>6242.300000000002</v>
      </c>
      <c r="DW52" s="92">
        <f t="shared" si="5"/>
        <v>141640352.51000002</v>
      </c>
      <c r="DX52" s="94">
        <f>SUM(DX5:DX51)</f>
        <v>20662.600000000006</v>
      </c>
      <c r="DY52" s="94">
        <f t="shared" ref="DY52:DZ52" si="6">SUM(DY5:DY51)</f>
        <v>4440.5999999999995</v>
      </c>
      <c r="DZ52" s="94">
        <f t="shared" si="6"/>
        <v>126154727.80647327</v>
      </c>
      <c r="EA52" s="94"/>
      <c r="EB52" s="94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</row>
    <row r="53" spans="1:205" s="2" customFormat="1" ht="60" customHeight="1">
      <c r="A53" s="143" t="s">
        <v>128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</row>
    <row r="54" spans="1:205" s="2" customForma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</row>
    <row r="55" spans="1:205" s="2" customForma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</row>
  </sheetData>
  <sortState ref="B5:DZ51">
    <sortCondition ref="B5:B51"/>
  </sortState>
  <mergeCells count="8">
    <mergeCell ref="DV1:EB1"/>
    <mergeCell ref="A53:EB55"/>
    <mergeCell ref="A52:BP52"/>
    <mergeCell ref="A2:EB2"/>
    <mergeCell ref="E4:F4"/>
    <mergeCell ref="G4:BP4"/>
    <mergeCell ref="E3:F3"/>
    <mergeCell ref="G3:BP3"/>
  </mergeCells>
  <pageMargins left="0.25" right="0.25" top="0.75" bottom="0.75" header="0.3" footer="0.3"/>
  <pageSetup paperSize="9" scale="85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L1"/>
  <sheetViews>
    <sheetView workbookViewId="0">
      <selection activeCell="H12" sqref="H12"/>
    </sheetView>
  </sheetViews>
  <sheetFormatPr defaultRowHeight="15.75"/>
  <sheetData>
    <row r="1" spans="1:194" s="44" customFormat="1" ht="41.25" customHeight="1">
      <c r="A1" s="11">
        <v>321</v>
      </c>
      <c r="B1" s="11"/>
      <c r="C1" s="11" t="s">
        <v>8</v>
      </c>
      <c r="D1" s="12" t="s">
        <v>9</v>
      </c>
      <c r="E1" s="13">
        <v>321</v>
      </c>
      <c r="F1" s="14" t="s">
        <v>10</v>
      </c>
      <c r="G1" s="15" t="s">
        <v>11</v>
      </c>
      <c r="H1" s="16" t="s">
        <v>25</v>
      </c>
      <c r="I1" s="15">
        <v>3</v>
      </c>
      <c r="J1" s="17">
        <v>425</v>
      </c>
      <c r="K1" s="17" t="s">
        <v>11</v>
      </c>
      <c r="L1" s="17"/>
      <c r="M1" s="15">
        <f>N1+O1</f>
        <v>5825.5999999999995</v>
      </c>
      <c r="N1" s="15">
        <f t="shared" ref="N1" si="0">AE1-AF1-AG1</f>
        <v>200.7</v>
      </c>
      <c r="O1" s="15">
        <v>5624.9</v>
      </c>
      <c r="P1" s="18">
        <v>1965</v>
      </c>
      <c r="Q1" s="15" t="s">
        <v>7</v>
      </c>
      <c r="R1" s="15">
        <v>1994</v>
      </c>
      <c r="S1" s="15">
        <v>5</v>
      </c>
      <c r="T1" s="15">
        <v>8</v>
      </c>
      <c r="U1" s="15">
        <v>16</v>
      </c>
      <c r="V1" s="15">
        <v>7126</v>
      </c>
      <c r="W1" s="15">
        <v>1751</v>
      </c>
      <c r="X1" s="15">
        <v>20490</v>
      </c>
      <c r="Y1" s="15">
        <v>5825.6</v>
      </c>
      <c r="Z1" s="15"/>
      <c r="AA1" s="15"/>
      <c r="AB1" s="15">
        <v>5624.9</v>
      </c>
      <c r="AC1" s="15">
        <v>3870.6</v>
      </c>
      <c r="AD1" s="15">
        <v>5624.9</v>
      </c>
      <c r="AE1" s="15">
        <v>200.7</v>
      </c>
      <c r="AF1" s="15"/>
      <c r="AG1" s="15"/>
      <c r="AH1" s="15">
        <v>17.399999999999999</v>
      </c>
      <c r="AI1" s="15">
        <v>17.399999999999999</v>
      </c>
      <c r="AJ1" s="15"/>
      <c r="AK1" s="15"/>
      <c r="AL1" s="15">
        <v>116</v>
      </c>
      <c r="AM1" s="15">
        <v>19</v>
      </c>
      <c r="AN1" s="15"/>
      <c r="AO1" s="15">
        <v>579</v>
      </c>
      <c r="AP1" s="15">
        <v>330.6</v>
      </c>
      <c r="AQ1" s="15">
        <v>48</v>
      </c>
      <c r="AR1" s="15">
        <v>2162.3000000000002</v>
      </c>
      <c r="AS1" s="15">
        <v>1459.9</v>
      </c>
      <c r="AT1" s="15">
        <v>40</v>
      </c>
      <c r="AU1" s="15">
        <v>2332.4</v>
      </c>
      <c r="AV1" s="15">
        <v>1675.3</v>
      </c>
      <c r="AW1" s="15">
        <v>9</v>
      </c>
      <c r="AX1" s="15">
        <v>551.20000000000005</v>
      </c>
      <c r="AY1" s="15">
        <v>404.8</v>
      </c>
      <c r="AZ1" s="15">
        <v>10</v>
      </c>
      <c r="BA1" s="15">
        <v>617.9</v>
      </c>
      <c r="BB1" s="15">
        <v>452.4</v>
      </c>
      <c r="BC1" s="15"/>
      <c r="BD1" s="15"/>
      <c r="BE1" s="15"/>
      <c r="BF1" s="15"/>
      <c r="BG1" s="15"/>
      <c r="BH1" s="15"/>
      <c r="BI1" s="15"/>
      <c r="BJ1" s="15"/>
      <c r="BK1" s="17">
        <v>425</v>
      </c>
      <c r="BL1" s="17" t="s">
        <v>11</v>
      </c>
      <c r="BM1" s="19" t="s">
        <v>26</v>
      </c>
      <c r="BN1" s="19"/>
      <c r="BO1" s="20" t="s">
        <v>27</v>
      </c>
      <c r="BP1" s="21" t="s">
        <v>27</v>
      </c>
      <c r="BQ1" s="22">
        <v>23146638</v>
      </c>
      <c r="BR1" s="22"/>
      <c r="BS1" s="22"/>
      <c r="BT1" s="23">
        <f>BQ1+BR1-BS1</f>
        <v>23146638</v>
      </c>
      <c r="BU1" s="22"/>
      <c r="BV1" s="22"/>
      <c r="BW1" s="22"/>
      <c r="BX1" s="22">
        <f t="shared" ref="BX1" si="1">BT81+BV1-BW1</f>
        <v>0</v>
      </c>
      <c r="BY1" s="22"/>
      <c r="BZ1" s="22"/>
      <c r="CA1" s="22">
        <f t="shared" ref="CA1" si="2">BX1+BY1-BZ1</f>
        <v>0</v>
      </c>
      <c r="CB1" s="22">
        <v>22</v>
      </c>
      <c r="CC1" s="22"/>
      <c r="CD1" s="22"/>
      <c r="CE1" s="22">
        <v>28536632</v>
      </c>
      <c r="CF1" s="22"/>
      <c r="CG1" s="22"/>
      <c r="CH1" s="24">
        <v>6392206</v>
      </c>
      <c r="CI1" s="22"/>
      <c r="CJ1" s="22"/>
      <c r="CK1" s="25">
        <v>0.7</v>
      </c>
      <c r="CL1" s="22"/>
      <c r="CM1" s="22">
        <f t="shared" ref="CM1" si="3">CH1+CI1-CJ1+CL1</f>
        <v>6392206</v>
      </c>
      <c r="CN1" s="26"/>
      <c r="CO1" s="27">
        <v>421</v>
      </c>
      <c r="CP1" s="28" t="s">
        <v>12</v>
      </c>
      <c r="CQ1" s="29" t="s">
        <v>13</v>
      </c>
      <c r="CR1" s="30">
        <v>322</v>
      </c>
      <c r="CS1" s="31" t="s">
        <v>28</v>
      </c>
      <c r="CT1" s="32">
        <v>152.69999999999999</v>
      </c>
      <c r="CU1" s="33">
        <v>17.399999999999999</v>
      </c>
      <c r="CV1" s="34">
        <f t="shared" ref="CV1" si="4">BT1/M1</f>
        <v>3973.2624965668774</v>
      </c>
      <c r="CW1" s="35">
        <f t="shared" ref="CW1" si="5">CT1*CV1</f>
        <v>606717.1832257621</v>
      </c>
      <c r="CX1" s="36"/>
      <c r="CY1" s="37"/>
      <c r="CZ1" s="38"/>
      <c r="DA1" s="39"/>
      <c r="DB1" s="40"/>
      <c r="DC1" s="41"/>
      <c r="DD1" s="42"/>
      <c r="DE1" s="42"/>
      <c r="DF1" s="42"/>
      <c r="DG1" s="42"/>
      <c r="DH1" s="42"/>
      <c r="DI1" s="42"/>
      <c r="DJ1" s="42"/>
      <c r="DK1" s="42"/>
      <c r="DL1" s="42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</vt:lpstr>
      <vt:lpstr>Лист1</vt:lpstr>
      <vt:lpstr>'приложение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cp:lastModifiedBy>comp15</cp:lastModifiedBy>
  <cp:lastPrinted>2016-06-16T08:23:41Z</cp:lastPrinted>
  <dcterms:created xsi:type="dcterms:W3CDTF">2005-05-11T10:29:54Z</dcterms:created>
  <dcterms:modified xsi:type="dcterms:W3CDTF">2016-06-28T07:06:55Z</dcterms:modified>
</cp:coreProperties>
</file>