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'Лист1'!$A$1:$G$139</definedName>
  </definedNames>
  <calcPr fullCalcOnLoad="1"/>
</workbook>
</file>

<file path=xl/sharedStrings.xml><?xml version="1.0" encoding="utf-8"?>
<sst xmlns="http://schemas.openxmlformats.org/spreadsheetml/2006/main" count="292" uniqueCount="86">
  <si>
    <t xml:space="preserve"> </t>
  </si>
  <si>
    <t xml:space="preserve">Наименование </t>
  </si>
  <si>
    <t>Сумма</t>
  </si>
  <si>
    <t>1.</t>
  </si>
  <si>
    <t xml:space="preserve">Функционирование органов  местного      самоуправления </t>
  </si>
  <si>
    <t>2.</t>
  </si>
  <si>
    <t>3.</t>
  </si>
  <si>
    <t>4.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</si>
  <si>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</si>
  <si>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</si>
  <si>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</si>
  <si>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</si>
  <si>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</si>
  <si>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</si>
  <si>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</si>
  <si>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Прочие расходы в области образования</t>
  </si>
  <si>
    <t>Среднее профессиональное образование</t>
  </si>
  <si>
    <t>7.</t>
  </si>
  <si>
    <t xml:space="preserve">Культура и искусство </t>
  </si>
  <si>
    <t>8.</t>
  </si>
  <si>
    <t>Периодическая печать и издательства</t>
  </si>
  <si>
    <t>9.</t>
  </si>
  <si>
    <t>10.</t>
  </si>
  <si>
    <t>Физическая культура и спорт</t>
  </si>
  <si>
    <t>11.</t>
  </si>
  <si>
    <t>Социальная политика</t>
  </si>
  <si>
    <t>12.</t>
  </si>
  <si>
    <t>В С Е Г О  Р А С Х О Д О В</t>
  </si>
  <si>
    <t>№       п/п</t>
  </si>
  <si>
    <t>01</t>
  </si>
  <si>
    <t>06</t>
  </si>
  <si>
    <t>05</t>
  </si>
  <si>
    <t>РЗ</t>
  </si>
  <si>
    <t>ПР</t>
  </si>
  <si>
    <t>07</t>
  </si>
  <si>
    <t>08</t>
  </si>
  <si>
    <t>Земельные ресурсы</t>
  </si>
  <si>
    <t>02</t>
  </si>
  <si>
    <t>04</t>
  </si>
  <si>
    <t>12</t>
  </si>
  <si>
    <t>14</t>
  </si>
  <si>
    <t>03</t>
  </si>
  <si>
    <t>15</t>
  </si>
  <si>
    <t>16</t>
  </si>
  <si>
    <t>Здравоохранение и физическая культура</t>
  </si>
  <si>
    <t xml:space="preserve">Здравоохранение </t>
  </si>
  <si>
    <t>17</t>
  </si>
  <si>
    <t>18</t>
  </si>
  <si>
    <t>Социальная помощь</t>
  </si>
  <si>
    <t>Прочие мероприятия в области социальной политики</t>
  </si>
  <si>
    <t>19</t>
  </si>
  <si>
    <t>Прочие расходы</t>
  </si>
  <si>
    <t>30</t>
  </si>
  <si>
    <t xml:space="preserve"> Резервные фонды</t>
  </si>
  <si>
    <t xml:space="preserve"> Прочие  расходы, не  отнесённые  к  другим  подразделам</t>
  </si>
  <si>
    <t>из них:</t>
  </si>
  <si>
    <t>Сельское  хозяйство  и  рыболовство</t>
  </si>
  <si>
    <t>Культура,  искусство  и кинематография</t>
  </si>
  <si>
    <t>Средства  массовой  информации</t>
  </si>
  <si>
    <t>Государственное   управление   и   местное   самоуправление</t>
  </si>
  <si>
    <t>Фонд  непредвиденных расходов главы администрации города Мурманска</t>
  </si>
  <si>
    <t>Предметная статья</t>
  </si>
  <si>
    <t>текущие расходы</t>
  </si>
  <si>
    <t>капитальные расходы</t>
  </si>
  <si>
    <t>100000</t>
  </si>
  <si>
    <t>200000</t>
  </si>
  <si>
    <t>Прочие  расходы  на  общегосударственное  управление</t>
  </si>
  <si>
    <t>5.</t>
  </si>
  <si>
    <t xml:space="preserve">Бюджетные кредиты(бюджетные ссуды) </t>
  </si>
  <si>
    <t>бюджетные кредиты( бюджетные ссуды)</t>
  </si>
  <si>
    <t>13.</t>
  </si>
  <si>
    <t>Государственная  противопожарная служба</t>
  </si>
  <si>
    <t>Молодежная политика</t>
  </si>
  <si>
    <t>Строительство,архитектура</t>
  </si>
  <si>
    <t>Государственные пособия гражданам,имеющим детей</t>
  </si>
  <si>
    <t>13</t>
  </si>
  <si>
    <t>Распределение ассигнований из  городского бюджета на  2003 год                                              по  разделам и подразделам   функциональной   классификации                                                 расходов бюджетов    Российской Федерации</t>
  </si>
  <si>
    <t>Предупреждение и ликвидация последствий чрезвычайных ситуаций и стихийных бедствий</t>
  </si>
  <si>
    <t xml:space="preserve">Обязательное медицинское страхование  </t>
  </si>
  <si>
    <t>тыс.руб.</t>
  </si>
  <si>
    <t>6.</t>
  </si>
  <si>
    <t>Промышленность,энергетика, строительство</t>
  </si>
  <si>
    <t>Учреждения  социального обеспечения и службы занятости</t>
  </si>
  <si>
    <t>Обслуживание  государственного  и  муниципального  долга</t>
  </si>
  <si>
    <t>Обслуживание государственного и муниципального   внутреннего долга</t>
  </si>
  <si>
    <t xml:space="preserve">Приложение  № 3                                   к решению Мурманского                городского Совета                                               от 03.04.2003  № 23-228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</si>
</sst>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indent="7"/>
    </xf>
    <xf numFmtId="49" fontId="4" fillId="0" borderId="0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49" fontId="5" fillId="0" borderId="5" xfId="0" applyNumberFormat="1" applyFont="1" applyFill="1" applyBorder="1" applyAlignment="1">
      <alignment horizontal="right"/>
    </xf>
    <xf numFmtId="0" fontId="0" fillId="0" borderId="3" xfId="0" applyFill="1" applyBorder="1" applyAlignment="1">
      <alignment vertical="justify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0" fillId="0" borderId="7" xfId="0" applyNumberForma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4" fillId="0" borderId="9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3" xfId="0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4" width="4.375" style="0" customWidth="1"/>
    <col min="5" max="6" width="12.875" style="0" customWidth="1"/>
    <col min="7" max="7" width="0" style="0" hidden="1" customWidth="1"/>
  </cols>
  <sheetData>
    <row r="1" spans="3:6" ht="72.75" customHeight="1">
      <c r="C1" s="82" t="s">
        <v>85</v>
      </c>
      <c r="D1" s="83"/>
      <c r="E1" s="83"/>
      <c r="F1" s="83"/>
    </row>
    <row r="2" spans="3:6" ht="10.5" customHeight="1">
      <c r="C2" s="17"/>
      <c r="D2" s="17"/>
      <c r="E2" s="17"/>
      <c r="F2" s="17"/>
    </row>
    <row r="3" spans="2:6" ht="9.75" customHeight="1">
      <c r="B3" s="1"/>
      <c r="C3" s="1"/>
      <c r="D3" s="1"/>
      <c r="E3" s="1"/>
      <c r="F3" s="1"/>
    </row>
    <row r="4" spans="1:7" ht="16.5" customHeight="1">
      <c r="A4" s="80" t="s">
        <v>76</v>
      </c>
      <c r="B4" s="81"/>
      <c r="C4" s="81"/>
      <c r="D4" s="81"/>
      <c r="E4" s="81"/>
      <c r="F4" s="81"/>
      <c r="G4" s="81"/>
    </row>
    <row r="5" spans="1:7" ht="56.25" customHeight="1">
      <c r="A5" s="81"/>
      <c r="B5" s="81"/>
      <c r="C5" s="81"/>
      <c r="D5" s="81"/>
      <c r="E5" s="81"/>
      <c r="F5" s="81"/>
      <c r="G5" s="81"/>
    </row>
    <row r="6" spans="1:7" ht="16.5" customHeight="1">
      <c r="A6" s="18"/>
      <c r="B6" s="18"/>
      <c r="C6" s="18"/>
      <c r="D6" s="18"/>
      <c r="E6" s="18"/>
      <c r="F6" s="18"/>
      <c r="G6" s="18"/>
    </row>
    <row r="7" spans="1:6" ht="17.25" customHeight="1" thickBot="1">
      <c r="A7" t="s">
        <v>0</v>
      </c>
      <c r="F7" s="79" t="s">
        <v>79</v>
      </c>
    </row>
    <row r="8" spans="1:6" ht="40.5" customHeight="1" thickBot="1">
      <c r="A8" s="7" t="s">
        <v>28</v>
      </c>
      <c r="B8" s="4" t="s">
        <v>1</v>
      </c>
      <c r="C8" s="2" t="s">
        <v>32</v>
      </c>
      <c r="D8" s="6" t="s">
        <v>33</v>
      </c>
      <c r="E8" s="6" t="s">
        <v>61</v>
      </c>
      <c r="F8" s="4" t="s">
        <v>2</v>
      </c>
    </row>
    <row r="9" spans="1:8" ht="38.25" customHeight="1">
      <c r="A9" s="15" t="s">
        <v>3</v>
      </c>
      <c r="B9" s="59" t="s">
        <v>59</v>
      </c>
      <c r="C9" s="19" t="s">
        <v>29</v>
      </c>
      <c r="D9" s="20"/>
      <c r="E9" s="60"/>
      <c r="F9" s="49">
        <f>SUM(F13+F16)</f>
        <v>193023</v>
      </c>
      <c r="G9" s="46">
        <f>SUM(F11+F12)</f>
        <v>193023</v>
      </c>
      <c r="H9" s="3"/>
    </row>
    <row r="10" spans="1:6" ht="17.25" customHeight="1" hidden="1">
      <c r="A10" s="15"/>
      <c r="B10" s="35" t="s">
        <v>55</v>
      </c>
      <c r="C10" s="19"/>
      <c r="D10" s="20"/>
      <c r="E10" s="22"/>
      <c r="F10" s="50"/>
    </row>
    <row r="11" spans="1:6" ht="21.75" customHeight="1">
      <c r="A11" s="15"/>
      <c r="B11" s="35" t="s">
        <v>62</v>
      </c>
      <c r="C11" s="19" t="s">
        <v>29</v>
      </c>
      <c r="D11" s="20"/>
      <c r="E11" s="30" t="s">
        <v>64</v>
      </c>
      <c r="F11" s="49">
        <f>SUM(F14+F17)</f>
        <v>190023</v>
      </c>
    </row>
    <row r="12" spans="1:6" ht="20.25" customHeight="1">
      <c r="A12" s="15"/>
      <c r="B12" s="34" t="s">
        <v>63</v>
      </c>
      <c r="C12" s="19" t="s">
        <v>29</v>
      </c>
      <c r="D12" s="20"/>
      <c r="E12" s="30" t="s">
        <v>65</v>
      </c>
      <c r="F12" s="49">
        <f>SUM(F15+F18)</f>
        <v>3000</v>
      </c>
    </row>
    <row r="13" spans="1:6" ht="27" customHeight="1">
      <c r="A13" s="5"/>
      <c r="B13" s="39" t="s">
        <v>4</v>
      </c>
      <c r="C13" s="26" t="s">
        <v>29</v>
      </c>
      <c r="D13" s="22" t="s">
        <v>30</v>
      </c>
      <c r="E13" s="48"/>
      <c r="F13" s="49">
        <f>SUM(F14+F15)</f>
        <v>193023</v>
      </c>
    </row>
    <row r="14" spans="1:6" ht="21" customHeight="1">
      <c r="A14" s="5"/>
      <c r="B14" s="35" t="s">
        <v>62</v>
      </c>
      <c r="C14" s="29" t="s">
        <v>29</v>
      </c>
      <c r="D14" s="30" t="s">
        <v>30</v>
      </c>
      <c r="E14" s="30" t="s">
        <v>64</v>
      </c>
      <c r="F14" s="52">
        <v>190023</v>
      </c>
    </row>
    <row r="15" spans="1:6" ht="17.25" customHeight="1">
      <c r="A15" s="5"/>
      <c r="B15" s="34" t="s">
        <v>63</v>
      </c>
      <c r="C15" s="29" t="s">
        <v>29</v>
      </c>
      <c r="D15" s="30" t="s">
        <v>30</v>
      </c>
      <c r="E15" s="30" t="s">
        <v>65</v>
      </c>
      <c r="F15" s="52">
        <v>3000</v>
      </c>
    </row>
    <row r="16" spans="1:6" ht="25.5" customHeight="1" hidden="1">
      <c r="A16" s="5"/>
      <c r="B16" s="39" t="s">
        <v>66</v>
      </c>
      <c r="C16" s="26" t="s">
        <v>29</v>
      </c>
      <c r="D16" s="22" t="s">
        <v>31</v>
      </c>
      <c r="E16" s="61"/>
      <c r="F16" s="49">
        <f>SUM(F17+F18)</f>
        <v>0</v>
      </c>
    </row>
    <row r="17" spans="1:6" ht="16.5" customHeight="1" hidden="1">
      <c r="A17" s="5"/>
      <c r="B17" s="34" t="s">
        <v>62</v>
      </c>
      <c r="C17" s="43" t="s">
        <v>29</v>
      </c>
      <c r="D17" s="32" t="s">
        <v>31</v>
      </c>
      <c r="E17" s="30" t="s">
        <v>64</v>
      </c>
      <c r="F17" s="52"/>
    </row>
    <row r="18" spans="1:6" ht="16.5" customHeight="1" hidden="1">
      <c r="A18" s="5"/>
      <c r="B18" s="34" t="s">
        <v>63</v>
      </c>
      <c r="C18" s="43" t="s">
        <v>29</v>
      </c>
      <c r="D18" s="32" t="s">
        <v>31</v>
      </c>
      <c r="E18" s="30" t="s">
        <v>65</v>
      </c>
      <c r="F18" s="52"/>
    </row>
    <row r="19" spans="1:6" ht="14.25" customHeight="1">
      <c r="A19" s="5"/>
      <c r="B19" s="31"/>
      <c r="C19" s="29"/>
      <c r="D19" s="30"/>
      <c r="E19" s="47"/>
      <c r="F19" s="51"/>
    </row>
    <row r="20" spans="1:6" ht="15.75" customHeight="1" hidden="1">
      <c r="A20" s="5"/>
      <c r="B20" s="35"/>
      <c r="C20" s="29"/>
      <c r="D20" s="30"/>
      <c r="E20" s="30"/>
      <c r="F20" s="56"/>
    </row>
    <row r="21" spans="1:6" ht="15.75" customHeight="1">
      <c r="A21" s="15" t="s">
        <v>5</v>
      </c>
      <c r="B21" s="59" t="s">
        <v>81</v>
      </c>
      <c r="C21" s="19" t="s">
        <v>34</v>
      </c>
      <c r="D21" s="20"/>
      <c r="E21" s="20"/>
      <c r="F21" s="50">
        <f>SUM(F22)</f>
        <v>50750</v>
      </c>
    </row>
    <row r="22" spans="1:6" ht="19.5" customHeight="1">
      <c r="A22" s="5"/>
      <c r="B22" s="39" t="s">
        <v>73</v>
      </c>
      <c r="C22" s="29" t="s">
        <v>34</v>
      </c>
      <c r="D22" s="30" t="s">
        <v>34</v>
      </c>
      <c r="E22" s="30"/>
      <c r="F22" s="49">
        <f>SUM(F24)</f>
        <v>50750</v>
      </c>
    </row>
    <row r="23" spans="1:6" ht="15.75" customHeight="1" hidden="1">
      <c r="A23" s="5"/>
      <c r="B23" s="35" t="s">
        <v>55</v>
      </c>
      <c r="C23" s="29"/>
      <c r="D23" s="30"/>
      <c r="E23" s="30"/>
      <c r="F23" s="56"/>
    </row>
    <row r="24" spans="1:6" ht="20.25" customHeight="1">
      <c r="A24" s="5"/>
      <c r="B24" s="35" t="s">
        <v>63</v>
      </c>
      <c r="C24" s="29" t="s">
        <v>34</v>
      </c>
      <c r="D24" s="30" t="s">
        <v>34</v>
      </c>
      <c r="E24" s="30" t="s">
        <v>65</v>
      </c>
      <c r="F24" s="52">
        <f>45400+1500+9000-5000-150</f>
        <v>50750</v>
      </c>
    </row>
    <row r="25" spans="1:6" ht="12.75">
      <c r="A25" s="11"/>
      <c r="B25" s="33"/>
      <c r="C25" s="27"/>
      <c r="D25" s="28"/>
      <c r="E25" s="47"/>
      <c r="F25" s="54"/>
    </row>
    <row r="26" spans="1:6" ht="19.5" customHeight="1">
      <c r="A26" s="15" t="s">
        <v>6</v>
      </c>
      <c r="B26" s="59" t="s">
        <v>56</v>
      </c>
      <c r="C26" s="19" t="s">
        <v>35</v>
      </c>
      <c r="D26" s="20"/>
      <c r="E26" s="47"/>
      <c r="F26" s="50">
        <f>SUM(F29)</f>
        <v>3800</v>
      </c>
    </row>
    <row r="27" spans="1:6" ht="16.5" customHeight="1" hidden="1">
      <c r="A27" s="15"/>
      <c r="B27" s="35" t="s">
        <v>55</v>
      </c>
      <c r="C27" s="19"/>
      <c r="D27" s="20"/>
      <c r="E27" s="47"/>
      <c r="F27" s="50"/>
    </row>
    <row r="28" spans="1:6" ht="18.75" customHeight="1">
      <c r="A28" s="15"/>
      <c r="B28" s="35" t="s">
        <v>62</v>
      </c>
      <c r="C28" s="43" t="s">
        <v>35</v>
      </c>
      <c r="D28" s="32"/>
      <c r="E28" s="30" t="s">
        <v>64</v>
      </c>
      <c r="F28" s="51">
        <f>SUM(F30)</f>
        <v>3800</v>
      </c>
    </row>
    <row r="29" spans="1:6" ht="19.5" customHeight="1">
      <c r="A29" s="13"/>
      <c r="B29" s="35" t="s">
        <v>36</v>
      </c>
      <c r="C29" s="29" t="s">
        <v>35</v>
      </c>
      <c r="D29" s="30" t="s">
        <v>37</v>
      </c>
      <c r="E29" s="48"/>
      <c r="F29" s="51">
        <f>SUM(F30)</f>
        <v>3800</v>
      </c>
    </row>
    <row r="30" spans="1:6" ht="18" customHeight="1">
      <c r="A30" s="11"/>
      <c r="B30" s="35" t="s">
        <v>62</v>
      </c>
      <c r="C30" s="29" t="s">
        <v>35</v>
      </c>
      <c r="D30" s="30" t="s">
        <v>37</v>
      </c>
      <c r="E30" s="30" t="s">
        <v>64</v>
      </c>
      <c r="F30" s="52">
        <v>3800</v>
      </c>
    </row>
    <row r="31" spans="1:6" ht="15" customHeight="1">
      <c r="A31" s="11"/>
      <c r="B31" s="34"/>
      <c r="C31" s="29"/>
      <c r="D31" s="30"/>
      <c r="E31" s="47"/>
      <c r="F31" s="54"/>
    </row>
    <row r="32" spans="1:7" ht="17.25" customHeight="1">
      <c r="A32" s="15" t="s">
        <v>7</v>
      </c>
      <c r="B32" s="59" t="s">
        <v>8</v>
      </c>
      <c r="C32" s="19">
        <v>12</v>
      </c>
      <c r="D32" s="20"/>
      <c r="E32" s="47"/>
      <c r="F32" s="50">
        <f>SUM(F36+F39)</f>
        <v>1013412</v>
      </c>
      <c r="G32" s="46">
        <f>SUM(F34+F35)</f>
        <v>1013412</v>
      </c>
    </row>
    <row r="33" spans="1:6" ht="15" hidden="1">
      <c r="A33" s="15"/>
      <c r="B33" s="35" t="s">
        <v>55</v>
      </c>
      <c r="C33" s="19"/>
      <c r="D33" s="20"/>
      <c r="E33" s="47"/>
      <c r="F33" s="50"/>
    </row>
    <row r="34" spans="1:6" ht="22.5" customHeight="1">
      <c r="A34" s="15"/>
      <c r="B34" s="35" t="s">
        <v>62</v>
      </c>
      <c r="C34" s="43" t="s">
        <v>39</v>
      </c>
      <c r="D34" s="32"/>
      <c r="E34" s="48">
        <v>100000</v>
      </c>
      <c r="F34" s="51">
        <f>SUM(F37+F40)</f>
        <v>940748</v>
      </c>
    </row>
    <row r="35" spans="1:6" ht="18.75" customHeight="1">
      <c r="A35" s="15"/>
      <c r="B35" s="35" t="s">
        <v>63</v>
      </c>
      <c r="C35" s="43" t="s">
        <v>39</v>
      </c>
      <c r="D35" s="32"/>
      <c r="E35" s="48">
        <v>200000</v>
      </c>
      <c r="F35" s="51">
        <f>SUM(F38+F41)</f>
        <v>72664</v>
      </c>
    </row>
    <row r="36" spans="1:6" ht="21" customHeight="1">
      <c r="A36" s="11"/>
      <c r="B36" s="39" t="s">
        <v>9</v>
      </c>
      <c r="C36" s="26">
        <v>12</v>
      </c>
      <c r="D36" s="22" t="s">
        <v>29</v>
      </c>
      <c r="E36" s="48"/>
      <c r="F36" s="49">
        <f>SUM(F37+F38)</f>
        <v>353824</v>
      </c>
    </row>
    <row r="37" spans="1:6" ht="18.75" customHeight="1">
      <c r="A37" s="11"/>
      <c r="B37" s="35" t="s">
        <v>62</v>
      </c>
      <c r="C37" s="29" t="s">
        <v>39</v>
      </c>
      <c r="D37" s="30" t="s">
        <v>29</v>
      </c>
      <c r="E37" s="48">
        <v>100000</v>
      </c>
      <c r="F37" s="52">
        <v>300400</v>
      </c>
    </row>
    <row r="38" spans="1:6" ht="19.5" customHeight="1">
      <c r="A38" s="11"/>
      <c r="B38" s="35" t="s">
        <v>63</v>
      </c>
      <c r="C38" s="29" t="s">
        <v>39</v>
      </c>
      <c r="D38" s="30" t="s">
        <v>29</v>
      </c>
      <c r="E38" s="48">
        <v>200000</v>
      </c>
      <c r="F38" s="52">
        <v>53424</v>
      </c>
    </row>
    <row r="39" spans="1:6" ht="18.75" customHeight="1">
      <c r="A39" s="11"/>
      <c r="B39" s="39" t="s">
        <v>10</v>
      </c>
      <c r="C39" s="26">
        <v>12</v>
      </c>
      <c r="D39" s="22" t="s">
        <v>37</v>
      </c>
      <c r="E39" s="48"/>
      <c r="F39" s="49">
        <f>SUM(F40+F41)</f>
        <v>659588</v>
      </c>
    </row>
    <row r="40" spans="1:6" ht="18" customHeight="1">
      <c r="A40" s="11"/>
      <c r="B40" s="35" t="s">
        <v>62</v>
      </c>
      <c r="C40" s="29" t="s">
        <v>39</v>
      </c>
      <c r="D40" s="30" t="s">
        <v>37</v>
      </c>
      <c r="E40" s="48">
        <v>100000</v>
      </c>
      <c r="F40" s="52">
        <v>640348</v>
      </c>
    </row>
    <row r="41" spans="1:6" ht="20.25" customHeight="1">
      <c r="A41" s="11"/>
      <c r="B41" s="35" t="s">
        <v>63</v>
      </c>
      <c r="C41" s="29" t="s">
        <v>39</v>
      </c>
      <c r="D41" s="30" t="s">
        <v>37</v>
      </c>
      <c r="E41" s="48">
        <v>200000</v>
      </c>
      <c r="F41" s="52">
        <v>19240</v>
      </c>
    </row>
    <row r="42" spans="1:6" ht="15.75" customHeight="1">
      <c r="A42" s="11"/>
      <c r="B42" s="35"/>
      <c r="C42" s="29"/>
      <c r="D42" s="30"/>
      <c r="E42" s="47"/>
      <c r="F42" s="51"/>
    </row>
    <row r="43" spans="1:6" ht="53.25" customHeight="1">
      <c r="A43" s="15" t="s">
        <v>67</v>
      </c>
      <c r="B43" s="59" t="s">
        <v>77</v>
      </c>
      <c r="C43" s="19" t="s">
        <v>75</v>
      </c>
      <c r="D43" s="32"/>
      <c r="E43" s="47"/>
      <c r="F43" s="50">
        <f>SUM(F45)</f>
        <v>8430</v>
      </c>
    </row>
    <row r="44" spans="1:6" ht="14.25" hidden="1">
      <c r="A44" s="11"/>
      <c r="B44" s="35" t="s">
        <v>55</v>
      </c>
      <c r="C44" s="43"/>
      <c r="D44" s="32"/>
      <c r="E44" s="48"/>
      <c r="F44" s="62"/>
    </row>
    <row r="45" spans="1:6" ht="20.25" customHeight="1">
      <c r="A45" s="11"/>
      <c r="B45" s="35" t="s">
        <v>62</v>
      </c>
      <c r="C45" s="19" t="s">
        <v>75</v>
      </c>
      <c r="D45" s="32"/>
      <c r="E45" s="30" t="s">
        <v>64</v>
      </c>
      <c r="F45" s="49">
        <f>SUM(F46)</f>
        <v>8430</v>
      </c>
    </row>
    <row r="46" spans="1:6" ht="17.25" customHeight="1">
      <c r="A46" s="11"/>
      <c r="B46" s="78" t="s">
        <v>71</v>
      </c>
      <c r="C46" s="26" t="s">
        <v>75</v>
      </c>
      <c r="D46" s="22" t="s">
        <v>38</v>
      </c>
      <c r="E46" s="48"/>
      <c r="F46" s="49">
        <f>SUM(F47)</f>
        <v>8430</v>
      </c>
    </row>
    <row r="47" spans="1:6" ht="18" customHeight="1">
      <c r="A47" s="11"/>
      <c r="B47" s="35" t="s">
        <v>62</v>
      </c>
      <c r="C47" s="29" t="s">
        <v>75</v>
      </c>
      <c r="D47" s="30" t="s">
        <v>38</v>
      </c>
      <c r="E47" s="30" t="s">
        <v>64</v>
      </c>
      <c r="F47" s="52">
        <v>8430</v>
      </c>
    </row>
    <row r="48" spans="1:6" ht="15.75" customHeight="1">
      <c r="A48" s="11"/>
      <c r="B48" s="35"/>
      <c r="C48" s="29"/>
      <c r="D48" s="30"/>
      <c r="E48" s="47"/>
      <c r="F48" s="51"/>
    </row>
    <row r="49" spans="1:8" ht="20.25" customHeight="1">
      <c r="A49" s="15" t="s">
        <v>80</v>
      </c>
      <c r="B49" s="59" t="s">
        <v>11</v>
      </c>
      <c r="C49" s="19">
        <v>14</v>
      </c>
      <c r="D49" s="20"/>
      <c r="E49" s="47"/>
      <c r="F49" s="50">
        <f>F51+F52</f>
        <v>1056977</v>
      </c>
      <c r="G49" s="58"/>
      <c r="H49" s="3"/>
    </row>
    <row r="50" spans="1:6" ht="15" hidden="1">
      <c r="A50" s="15"/>
      <c r="B50" s="35" t="s">
        <v>55</v>
      </c>
      <c r="C50" s="19"/>
      <c r="D50" s="20"/>
      <c r="E50" s="47"/>
      <c r="F50" s="50"/>
    </row>
    <row r="51" spans="1:6" ht="24" customHeight="1">
      <c r="A51" s="15"/>
      <c r="B51" s="35" t="s">
        <v>62</v>
      </c>
      <c r="C51" s="19" t="s">
        <v>40</v>
      </c>
      <c r="D51" s="20"/>
      <c r="E51" s="48">
        <v>100000</v>
      </c>
      <c r="F51" s="51">
        <f>F54+F57+F60+F63+F66</f>
        <v>1040465</v>
      </c>
    </row>
    <row r="52" spans="1:6" ht="20.25" customHeight="1">
      <c r="A52" s="15"/>
      <c r="B52" s="35" t="s">
        <v>63</v>
      </c>
      <c r="C52" s="19" t="s">
        <v>40</v>
      </c>
      <c r="D52" s="20"/>
      <c r="E52" s="48">
        <v>200000</v>
      </c>
      <c r="F52" s="51">
        <f>F55+F58+F61+F64+F67</f>
        <v>16512</v>
      </c>
    </row>
    <row r="53" spans="1:6" ht="18.75" customHeight="1">
      <c r="A53" s="11"/>
      <c r="B53" s="23" t="s">
        <v>12</v>
      </c>
      <c r="C53" s="24">
        <v>14</v>
      </c>
      <c r="D53" s="25" t="s">
        <v>29</v>
      </c>
      <c r="E53" s="47"/>
      <c r="F53" s="49">
        <f>SUM(F54+F55)</f>
        <v>259353</v>
      </c>
    </row>
    <row r="54" spans="1:6" ht="18.75" customHeight="1">
      <c r="A54" s="11"/>
      <c r="B54" s="35" t="s">
        <v>62</v>
      </c>
      <c r="C54" s="29" t="s">
        <v>40</v>
      </c>
      <c r="D54" s="30" t="s">
        <v>29</v>
      </c>
      <c r="E54" s="48">
        <v>100000</v>
      </c>
      <c r="F54" s="52">
        <v>256994</v>
      </c>
    </row>
    <row r="55" spans="1:6" ht="20.25" customHeight="1">
      <c r="A55" s="11"/>
      <c r="B55" s="35" t="s">
        <v>63</v>
      </c>
      <c r="C55" s="29" t="s">
        <v>40</v>
      </c>
      <c r="D55" s="30" t="s">
        <v>29</v>
      </c>
      <c r="E55" s="48">
        <v>200000</v>
      </c>
      <c r="F55" s="52">
        <v>2359</v>
      </c>
    </row>
    <row r="56" spans="1:6" ht="20.25" customHeight="1">
      <c r="A56" s="11"/>
      <c r="B56" s="23" t="s">
        <v>13</v>
      </c>
      <c r="C56" s="24">
        <v>14</v>
      </c>
      <c r="D56" s="25" t="s">
        <v>37</v>
      </c>
      <c r="E56" s="47"/>
      <c r="F56" s="63">
        <f>F57+F58</f>
        <v>672750</v>
      </c>
    </row>
    <row r="57" spans="1:6" ht="19.5" customHeight="1">
      <c r="A57" s="11"/>
      <c r="B57" s="35" t="s">
        <v>62</v>
      </c>
      <c r="C57" s="29" t="s">
        <v>40</v>
      </c>
      <c r="D57" s="30" t="s">
        <v>37</v>
      </c>
      <c r="E57" s="48">
        <v>100000</v>
      </c>
      <c r="F57" s="52">
        <f>634843+24746</f>
        <v>659589</v>
      </c>
    </row>
    <row r="58" spans="1:6" ht="18.75" customHeight="1">
      <c r="A58" s="11"/>
      <c r="B58" s="35" t="s">
        <v>63</v>
      </c>
      <c r="C58" s="29" t="s">
        <v>40</v>
      </c>
      <c r="D58" s="30" t="s">
        <v>37</v>
      </c>
      <c r="E58" s="48">
        <v>200000</v>
      </c>
      <c r="F58" s="52">
        <v>13161</v>
      </c>
    </row>
    <row r="59" spans="1:6" ht="21.75" customHeight="1">
      <c r="A59" s="11"/>
      <c r="B59" s="23" t="s">
        <v>14</v>
      </c>
      <c r="C59" s="24">
        <v>14</v>
      </c>
      <c r="D59" s="25" t="s">
        <v>41</v>
      </c>
      <c r="E59" s="47"/>
      <c r="F59" s="49">
        <f>SUM(F60+F61)</f>
        <v>1324</v>
      </c>
    </row>
    <row r="60" spans="1:6" ht="18.75" customHeight="1">
      <c r="A60" s="11"/>
      <c r="B60" s="35" t="s">
        <v>62</v>
      </c>
      <c r="C60" s="29" t="s">
        <v>40</v>
      </c>
      <c r="D60" s="30" t="s">
        <v>41</v>
      </c>
      <c r="E60" s="48">
        <v>100000</v>
      </c>
      <c r="F60" s="52">
        <v>1324</v>
      </c>
    </row>
    <row r="61" spans="1:6" ht="19.5" customHeight="1" hidden="1">
      <c r="A61" s="11"/>
      <c r="B61" s="35" t="s">
        <v>63</v>
      </c>
      <c r="C61" s="29" t="s">
        <v>40</v>
      </c>
      <c r="D61" s="30" t="s">
        <v>41</v>
      </c>
      <c r="E61" s="48">
        <v>200000</v>
      </c>
      <c r="F61" s="52"/>
    </row>
    <row r="62" spans="1:6" ht="21" customHeight="1">
      <c r="A62" s="11"/>
      <c r="B62" s="23" t="s">
        <v>16</v>
      </c>
      <c r="C62" s="24">
        <v>14</v>
      </c>
      <c r="D62" s="25" t="s">
        <v>38</v>
      </c>
      <c r="E62" s="47"/>
      <c r="F62" s="49">
        <f>SUM(F63+F64)</f>
        <v>9552</v>
      </c>
    </row>
    <row r="63" spans="1:6" ht="20.25" customHeight="1">
      <c r="A63" s="11"/>
      <c r="B63" s="35" t="s">
        <v>62</v>
      </c>
      <c r="C63" s="29" t="s">
        <v>40</v>
      </c>
      <c r="D63" s="30" t="s">
        <v>38</v>
      </c>
      <c r="E63" s="48">
        <v>100000</v>
      </c>
      <c r="F63" s="52">
        <v>9339</v>
      </c>
    </row>
    <row r="64" spans="1:6" ht="17.25" customHeight="1">
      <c r="A64" s="11"/>
      <c r="B64" s="35" t="s">
        <v>63</v>
      </c>
      <c r="C64" s="29" t="s">
        <v>40</v>
      </c>
      <c r="D64" s="30" t="s">
        <v>38</v>
      </c>
      <c r="E64" s="48">
        <v>200000</v>
      </c>
      <c r="F64" s="52">
        <v>213</v>
      </c>
    </row>
    <row r="65" spans="1:6" ht="21" customHeight="1">
      <c r="A65" s="11"/>
      <c r="B65" s="23" t="s">
        <v>15</v>
      </c>
      <c r="C65" s="24">
        <v>14</v>
      </c>
      <c r="D65" s="25" t="s">
        <v>34</v>
      </c>
      <c r="E65" s="47"/>
      <c r="F65" s="49">
        <f>SUM(F66+F67)</f>
        <v>113998</v>
      </c>
    </row>
    <row r="66" spans="1:6" ht="16.5" customHeight="1">
      <c r="A66" s="11"/>
      <c r="B66" s="35" t="s">
        <v>62</v>
      </c>
      <c r="C66" s="29" t="s">
        <v>40</v>
      </c>
      <c r="D66" s="30" t="s">
        <v>34</v>
      </c>
      <c r="E66" s="48">
        <v>100000</v>
      </c>
      <c r="F66" s="52">
        <v>113219</v>
      </c>
    </row>
    <row r="67" spans="1:6" ht="18" customHeight="1">
      <c r="A67" s="11"/>
      <c r="B67" s="35" t="s">
        <v>63</v>
      </c>
      <c r="C67" s="36" t="s">
        <v>40</v>
      </c>
      <c r="D67" s="37" t="s">
        <v>34</v>
      </c>
      <c r="E67" s="48">
        <v>200000</v>
      </c>
      <c r="F67" s="52">
        <v>779</v>
      </c>
    </row>
    <row r="68" spans="1:6" ht="20.25" customHeight="1">
      <c r="A68" s="11"/>
      <c r="B68" s="38"/>
      <c r="C68" s="36"/>
      <c r="D68" s="37"/>
      <c r="E68" s="47"/>
      <c r="F68" s="55"/>
    </row>
    <row r="69" spans="1:7" ht="21" customHeight="1">
      <c r="A69" s="15" t="s">
        <v>17</v>
      </c>
      <c r="B69" s="59" t="s">
        <v>57</v>
      </c>
      <c r="C69" s="19">
        <v>15</v>
      </c>
      <c r="D69" s="32"/>
      <c r="E69" s="47"/>
      <c r="F69" s="50">
        <f>SUM(F73)</f>
        <v>36933</v>
      </c>
      <c r="G69" s="46">
        <f>SUM(F71+F72)</f>
        <v>36933</v>
      </c>
    </row>
    <row r="70" spans="1:6" ht="15" hidden="1">
      <c r="A70" s="15"/>
      <c r="B70" s="35" t="s">
        <v>55</v>
      </c>
      <c r="C70" s="19"/>
      <c r="D70" s="32"/>
      <c r="E70" s="47"/>
      <c r="F70" s="50"/>
    </row>
    <row r="71" spans="1:6" ht="23.25" customHeight="1">
      <c r="A71" s="15"/>
      <c r="B71" s="35" t="s">
        <v>62</v>
      </c>
      <c r="C71" s="19" t="s">
        <v>42</v>
      </c>
      <c r="D71" s="32"/>
      <c r="E71" s="48">
        <v>100000</v>
      </c>
      <c r="F71" s="51">
        <f>SUM(F74)</f>
        <v>32856</v>
      </c>
    </row>
    <row r="72" spans="1:6" ht="20.25" customHeight="1">
      <c r="A72" s="15"/>
      <c r="B72" s="35" t="s">
        <v>63</v>
      </c>
      <c r="C72" s="19" t="s">
        <v>42</v>
      </c>
      <c r="D72" s="32"/>
      <c r="E72" s="48">
        <v>200000</v>
      </c>
      <c r="F72" s="51">
        <f>SUM(F75)</f>
        <v>4077</v>
      </c>
    </row>
    <row r="73" spans="1:6" ht="18" customHeight="1">
      <c r="A73" s="8"/>
      <c r="B73" s="39" t="s">
        <v>18</v>
      </c>
      <c r="C73" s="26" t="s">
        <v>42</v>
      </c>
      <c r="D73" s="22" t="s">
        <v>29</v>
      </c>
      <c r="E73" s="48"/>
      <c r="F73" s="49">
        <f>SUM(F74+F75)</f>
        <v>36933</v>
      </c>
    </row>
    <row r="74" spans="1:6" ht="19.5" customHeight="1">
      <c r="A74" s="8"/>
      <c r="B74" s="35" t="s">
        <v>62</v>
      </c>
      <c r="C74" s="29" t="s">
        <v>42</v>
      </c>
      <c r="D74" s="30" t="s">
        <v>29</v>
      </c>
      <c r="E74" s="48">
        <v>100000</v>
      </c>
      <c r="F74" s="52">
        <v>32856</v>
      </c>
    </row>
    <row r="75" spans="1:6" ht="18.75" customHeight="1">
      <c r="A75" s="11"/>
      <c r="B75" s="35" t="s">
        <v>63</v>
      </c>
      <c r="C75" s="27" t="s">
        <v>42</v>
      </c>
      <c r="D75" s="28" t="s">
        <v>29</v>
      </c>
      <c r="E75" s="48">
        <v>200000</v>
      </c>
      <c r="F75" s="52">
        <v>4077</v>
      </c>
    </row>
    <row r="76" spans="1:6" ht="18.75" customHeight="1">
      <c r="A76" s="11"/>
      <c r="B76" s="31"/>
      <c r="C76" s="27"/>
      <c r="D76" s="28"/>
      <c r="E76" s="47"/>
      <c r="F76" s="54"/>
    </row>
    <row r="77" spans="1:6" ht="16.5" customHeight="1">
      <c r="A77" s="15" t="s">
        <v>19</v>
      </c>
      <c r="B77" s="59" t="s">
        <v>58</v>
      </c>
      <c r="C77" s="19">
        <v>16</v>
      </c>
      <c r="D77" s="32"/>
      <c r="E77" s="47"/>
      <c r="F77" s="50">
        <f>SUM(F78)</f>
        <v>5500</v>
      </c>
    </row>
    <row r="78" spans="1:6" ht="21" customHeight="1">
      <c r="A78" s="11"/>
      <c r="B78" s="39" t="s">
        <v>20</v>
      </c>
      <c r="C78" s="26">
        <v>16</v>
      </c>
      <c r="D78" s="22" t="s">
        <v>37</v>
      </c>
      <c r="E78" s="61"/>
      <c r="F78" s="49">
        <f>SUM(F79)</f>
        <v>5500</v>
      </c>
    </row>
    <row r="79" spans="1:6" ht="18.75" customHeight="1">
      <c r="A79" s="12"/>
      <c r="B79" s="35" t="s">
        <v>62</v>
      </c>
      <c r="C79" s="29" t="s">
        <v>43</v>
      </c>
      <c r="D79" s="30" t="s">
        <v>37</v>
      </c>
      <c r="E79" s="61">
        <v>100000</v>
      </c>
      <c r="F79" s="52">
        <v>5500</v>
      </c>
    </row>
    <row r="80" spans="1:6" ht="15" customHeight="1">
      <c r="A80" s="11"/>
      <c r="B80" s="31"/>
      <c r="C80" s="27"/>
      <c r="D80" s="28"/>
      <c r="E80" s="47"/>
      <c r="F80" s="54"/>
    </row>
    <row r="81" spans="1:7" ht="26.25" customHeight="1">
      <c r="A81" s="15" t="s">
        <v>21</v>
      </c>
      <c r="B81" s="59" t="s">
        <v>44</v>
      </c>
      <c r="C81" s="19">
        <v>17</v>
      </c>
      <c r="D81" s="20"/>
      <c r="E81" s="47"/>
      <c r="F81" s="50">
        <f>SUM(F85+F88+F90)</f>
        <v>565659</v>
      </c>
      <c r="G81" s="46">
        <f>SUM(F83+F84)</f>
        <v>565659</v>
      </c>
    </row>
    <row r="82" spans="1:6" ht="15" hidden="1">
      <c r="A82" s="15"/>
      <c r="B82" s="35" t="s">
        <v>55</v>
      </c>
      <c r="C82" s="19"/>
      <c r="D82" s="20"/>
      <c r="E82" s="47"/>
      <c r="F82" s="50"/>
    </row>
    <row r="83" spans="1:6" ht="23.25" customHeight="1">
      <c r="A83" s="15"/>
      <c r="B83" s="35" t="s">
        <v>62</v>
      </c>
      <c r="C83" s="43" t="s">
        <v>46</v>
      </c>
      <c r="D83" s="20"/>
      <c r="E83" s="48">
        <v>100000</v>
      </c>
      <c r="F83" s="51">
        <f>F86+F89+F91</f>
        <v>539318</v>
      </c>
    </row>
    <row r="84" spans="1:6" ht="21.75" customHeight="1">
      <c r="A84" s="15"/>
      <c r="B84" s="35" t="s">
        <v>63</v>
      </c>
      <c r="C84" s="43" t="s">
        <v>46</v>
      </c>
      <c r="D84" s="20"/>
      <c r="E84" s="48">
        <v>200000</v>
      </c>
      <c r="F84" s="51">
        <f>SUM(F87)</f>
        <v>26341</v>
      </c>
    </row>
    <row r="85" spans="1:6" ht="22.5" customHeight="1">
      <c r="A85" s="11"/>
      <c r="B85" s="39" t="s">
        <v>45</v>
      </c>
      <c r="C85" s="26" t="s">
        <v>46</v>
      </c>
      <c r="D85" s="22" t="s">
        <v>29</v>
      </c>
      <c r="E85" s="48"/>
      <c r="F85" s="49">
        <f>SUM(F86+F87)</f>
        <v>351364</v>
      </c>
    </row>
    <row r="86" spans="1:6" ht="17.25" customHeight="1">
      <c r="A86" s="11"/>
      <c r="B86" s="35" t="s">
        <v>62</v>
      </c>
      <c r="C86" s="29" t="s">
        <v>46</v>
      </c>
      <c r="D86" s="30" t="s">
        <v>29</v>
      </c>
      <c r="E86" s="48">
        <v>100000</v>
      </c>
      <c r="F86" s="52">
        <f>324948+75</f>
        <v>325023</v>
      </c>
    </row>
    <row r="87" spans="1:6" ht="18" customHeight="1">
      <c r="A87" s="11"/>
      <c r="B87" s="35" t="s">
        <v>63</v>
      </c>
      <c r="C87" s="27" t="s">
        <v>46</v>
      </c>
      <c r="D87" s="28" t="s">
        <v>29</v>
      </c>
      <c r="E87" s="48">
        <v>200000</v>
      </c>
      <c r="F87" s="53">
        <f>26416-75</f>
        <v>26341</v>
      </c>
    </row>
    <row r="88" spans="1:6" ht="24" customHeight="1">
      <c r="A88" s="11"/>
      <c r="B88" s="23" t="s">
        <v>23</v>
      </c>
      <c r="C88" s="24">
        <v>17</v>
      </c>
      <c r="D88" s="25" t="s">
        <v>41</v>
      </c>
      <c r="E88" s="47"/>
      <c r="F88" s="64">
        <f>SUM(F89)</f>
        <v>5000</v>
      </c>
    </row>
    <row r="89" spans="1:6" ht="21" customHeight="1">
      <c r="A89" s="11"/>
      <c r="B89" s="35" t="s">
        <v>62</v>
      </c>
      <c r="C89" s="29" t="s">
        <v>46</v>
      </c>
      <c r="D89" s="30" t="s">
        <v>41</v>
      </c>
      <c r="E89" s="48">
        <v>100000</v>
      </c>
      <c r="F89" s="52">
        <v>5000</v>
      </c>
    </row>
    <row r="90" spans="1:6" ht="19.5" customHeight="1">
      <c r="A90" s="11"/>
      <c r="B90" s="23" t="s">
        <v>78</v>
      </c>
      <c r="C90" s="24" t="s">
        <v>46</v>
      </c>
      <c r="D90" s="25" t="s">
        <v>38</v>
      </c>
      <c r="E90" s="48"/>
      <c r="F90" s="64">
        <f>SUM(F91)</f>
        <v>209295</v>
      </c>
    </row>
    <row r="91" spans="1:6" ht="17.25" customHeight="1">
      <c r="A91" s="11"/>
      <c r="B91" s="35" t="s">
        <v>62</v>
      </c>
      <c r="C91" s="29" t="s">
        <v>46</v>
      </c>
      <c r="D91" s="30" t="s">
        <v>38</v>
      </c>
      <c r="E91" s="48">
        <v>100000</v>
      </c>
      <c r="F91" s="54">
        <v>209295</v>
      </c>
    </row>
    <row r="92" spans="1:6" ht="15" customHeight="1">
      <c r="A92" s="11"/>
      <c r="B92" s="35"/>
      <c r="C92" s="29"/>
      <c r="D92" s="30"/>
      <c r="E92" s="48"/>
      <c r="F92" s="54"/>
    </row>
    <row r="93" spans="1:7" ht="21.75" customHeight="1">
      <c r="A93" s="15" t="s">
        <v>22</v>
      </c>
      <c r="B93" s="59" t="s">
        <v>25</v>
      </c>
      <c r="C93" s="26">
        <v>18</v>
      </c>
      <c r="D93" s="22"/>
      <c r="E93" s="47"/>
      <c r="F93" s="50">
        <f>SUM(F97+F100+F103+F106+F109)</f>
        <v>403903</v>
      </c>
      <c r="G93" s="21">
        <f>SUM(F95+F96)</f>
        <v>403903</v>
      </c>
    </row>
    <row r="94" spans="1:6" ht="15" hidden="1">
      <c r="A94" s="15"/>
      <c r="B94" s="35" t="s">
        <v>55</v>
      </c>
      <c r="C94" s="26"/>
      <c r="D94" s="22"/>
      <c r="E94" s="47"/>
      <c r="F94" s="50"/>
    </row>
    <row r="95" spans="1:6" ht="21" customHeight="1">
      <c r="A95" s="15"/>
      <c r="B95" s="35" t="s">
        <v>62</v>
      </c>
      <c r="C95" s="29" t="s">
        <v>47</v>
      </c>
      <c r="D95" s="22"/>
      <c r="E95" s="48">
        <v>100000</v>
      </c>
      <c r="F95" s="51">
        <f>SUM(F98+F101+F104+F107+F110)</f>
        <v>401768</v>
      </c>
    </row>
    <row r="96" spans="1:6" ht="21.75" customHeight="1">
      <c r="A96" s="15"/>
      <c r="B96" s="35" t="s">
        <v>63</v>
      </c>
      <c r="C96" s="29" t="s">
        <v>47</v>
      </c>
      <c r="D96" s="22"/>
      <c r="E96" s="48">
        <v>200000</v>
      </c>
      <c r="F96" s="51">
        <f>SUM(F99+F102+F105+F108)</f>
        <v>2135</v>
      </c>
    </row>
    <row r="97" spans="1:6" ht="30" customHeight="1">
      <c r="A97" s="11"/>
      <c r="B97" s="39" t="s">
        <v>82</v>
      </c>
      <c r="C97" s="26" t="s">
        <v>47</v>
      </c>
      <c r="D97" s="22" t="s">
        <v>29</v>
      </c>
      <c r="E97" s="48"/>
      <c r="F97" s="49">
        <f>SUM(F98+F99)</f>
        <v>19113</v>
      </c>
    </row>
    <row r="98" spans="1:6" ht="16.5" customHeight="1">
      <c r="A98" s="11"/>
      <c r="B98" s="35" t="s">
        <v>62</v>
      </c>
      <c r="C98" s="29" t="s">
        <v>47</v>
      </c>
      <c r="D98" s="30" t="s">
        <v>29</v>
      </c>
      <c r="E98" s="48">
        <v>100000</v>
      </c>
      <c r="F98" s="52">
        <v>17673</v>
      </c>
    </row>
    <row r="99" spans="1:6" ht="16.5" customHeight="1">
      <c r="A99" s="11"/>
      <c r="B99" s="35" t="s">
        <v>63</v>
      </c>
      <c r="C99" s="27" t="s">
        <v>47</v>
      </c>
      <c r="D99" s="28" t="s">
        <v>29</v>
      </c>
      <c r="E99" s="48">
        <v>200000</v>
      </c>
      <c r="F99" s="53">
        <v>1440</v>
      </c>
    </row>
    <row r="100" spans="1:6" ht="22.5" customHeight="1">
      <c r="A100" s="11"/>
      <c r="B100" s="39" t="s">
        <v>48</v>
      </c>
      <c r="C100" s="26" t="s">
        <v>47</v>
      </c>
      <c r="D100" s="22" t="s">
        <v>37</v>
      </c>
      <c r="E100" s="48"/>
      <c r="F100" s="49">
        <f>SUM(F101+F102)</f>
        <v>48157</v>
      </c>
    </row>
    <row r="101" spans="1:6" ht="20.25" customHeight="1">
      <c r="A101" s="11"/>
      <c r="B101" s="35" t="s">
        <v>62</v>
      </c>
      <c r="C101" s="29" t="s">
        <v>47</v>
      </c>
      <c r="D101" s="30" t="s">
        <v>37</v>
      </c>
      <c r="E101" s="48">
        <v>100000</v>
      </c>
      <c r="F101" s="52">
        <v>48157</v>
      </c>
    </row>
    <row r="102" spans="1:6" ht="15.75" customHeight="1" hidden="1">
      <c r="A102" s="11"/>
      <c r="B102" s="35" t="s">
        <v>63</v>
      </c>
      <c r="C102" s="29" t="s">
        <v>47</v>
      </c>
      <c r="D102" s="30" t="s">
        <v>37</v>
      </c>
      <c r="E102" s="48">
        <v>200000</v>
      </c>
      <c r="F102" s="52"/>
    </row>
    <row r="103" spans="1:6" ht="24.75" customHeight="1">
      <c r="A103" s="11"/>
      <c r="B103" s="39" t="s">
        <v>72</v>
      </c>
      <c r="C103" s="26" t="s">
        <v>47</v>
      </c>
      <c r="D103" s="22" t="s">
        <v>41</v>
      </c>
      <c r="E103" s="61"/>
      <c r="F103" s="49">
        <f>SUM(F104+F105)</f>
        <v>10453</v>
      </c>
    </row>
    <row r="104" spans="1:6" ht="17.25" customHeight="1">
      <c r="A104" s="11"/>
      <c r="B104" s="35" t="s">
        <v>62</v>
      </c>
      <c r="C104" s="29"/>
      <c r="D104" s="30"/>
      <c r="E104" s="48">
        <v>100000</v>
      </c>
      <c r="F104" s="52">
        <v>9758</v>
      </c>
    </row>
    <row r="105" spans="1:6" ht="18" customHeight="1">
      <c r="A105" s="11"/>
      <c r="B105" s="35" t="s">
        <v>63</v>
      </c>
      <c r="C105" s="29"/>
      <c r="D105" s="30"/>
      <c r="E105" s="48">
        <v>200000</v>
      </c>
      <c r="F105" s="52">
        <v>695</v>
      </c>
    </row>
    <row r="106" spans="1:6" ht="34.5" customHeight="1">
      <c r="A106" s="11"/>
      <c r="B106" s="39" t="s">
        <v>49</v>
      </c>
      <c r="C106" s="26" t="s">
        <v>47</v>
      </c>
      <c r="D106" s="22" t="s">
        <v>30</v>
      </c>
      <c r="E106" s="48"/>
      <c r="F106" s="49">
        <f>SUM(F107+F108)</f>
        <v>245180</v>
      </c>
    </row>
    <row r="107" spans="1:6" ht="19.5" customHeight="1">
      <c r="A107" s="11"/>
      <c r="B107" s="35" t="s">
        <v>62</v>
      </c>
      <c r="C107" s="29" t="s">
        <v>47</v>
      </c>
      <c r="D107" s="30" t="s">
        <v>30</v>
      </c>
      <c r="E107" s="48">
        <v>100000</v>
      </c>
      <c r="F107" s="52">
        <f>244980+200</f>
        <v>245180</v>
      </c>
    </row>
    <row r="108" spans="1:6" ht="20.25" customHeight="1" hidden="1">
      <c r="A108" s="11"/>
      <c r="B108" s="35" t="s">
        <v>63</v>
      </c>
      <c r="C108" s="29"/>
      <c r="D108" s="30"/>
      <c r="E108" s="48"/>
      <c r="F108" s="52"/>
    </row>
    <row r="109" spans="1:6" ht="32.25" customHeight="1">
      <c r="A109" s="11"/>
      <c r="B109" s="39" t="s">
        <v>74</v>
      </c>
      <c r="C109" s="26" t="s">
        <v>47</v>
      </c>
      <c r="D109" s="22" t="s">
        <v>34</v>
      </c>
      <c r="E109" s="48"/>
      <c r="F109" s="49">
        <f>SUM(F110)</f>
        <v>81000</v>
      </c>
    </row>
    <row r="110" spans="1:6" ht="18.75" customHeight="1">
      <c r="A110" s="11"/>
      <c r="B110" s="35" t="s">
        <v>62</v>
      </c>
      <c r="C110" s="29" t="s">
        <v>47</v>
      </c>
      <c r="D110" s="30" t="s">
        <v>34</v>
      </c>
      <c r="E110" s="48">
        <v>100000</v>
      </c>
      <c r="F110" s="52">
        <v>81000</v>
      </c>
    </row>
    <row r="111" spans="1:6" ht="20.25" customHeight="1">
      <c r="A111" s="11"/>
      <c r="B111" s="31"/>
      <c r="C111" s="27"/>
      <c r="D111" s="28"/>
      <c r="E111" s="47"/>
      <c r="F111" s="54"/>
    </row>
    <row r="112" spans="1:6" ht="32.25" customHeight="1">
      <c r="A112" s="15" t="s">
        <v>24</v>
      </c>
      <c r="B112" s="59" t="s">
        <v>83</v>
      </c>
      <c r="C112" s="26" t="s">
        <v>50</v>
      </c>
      <c r="D112" s="22"/>
      <c r="E112" s="47"/>
      <c r="F112" s="49">
        <f>SUM(F113)</f>
        <v>20000</v>
      </c>
    </row>
    <row r="113" spans="1:6" ht="36.75" customHeight="1">
      <c r="A113" s="11"/>
      <c r="B113" s="39" t="s">
        <v>84</v>
      </c>
      <c r="C113" s="26" t="s">
        <v>50</v>
      </c>
      <c r="D113" s="22" t="s">
        <v>29</v>
      </c>
      <c r="E113" s="48"/>
      <c r="F113" s="49">
        <f>SUM(F114)</f>
        <v>20000</v>
      </c>
    </row>
    <row r="114" spans="1:6" ht="18.75" customHeight="1">
      <c r="A114" s="11"/>
      <c r="B114" s="35" t="s">
        <v>62</v>
      </c>
      <c r="C114" s="29" t="s">
        <v>50</v>
      </c>
      <c r="D114" s="30" t="s">
        <v>29</v>
      </c>
      <c r="E114" s="48">
        <v>100000</v>
      </c>
      <c r="F114" s="52">
        <v>20000</v>
      </c>
    </row>
    <row r="115" spans="1:6" ht="15" customHeight="1">
      <c r="A115" s="11"/>
      <c r="B115" s="39"/>
      <c r="C115" s="27"/>
      <c r="D115" s="28"/>
      <c r="E115" s="47"/>
      <c r="F115" s="54"/>
    </row>
    <row r="116" spans="1:8" ht="30.75" customHeight="1">
      <c r="A116" s="15" t="s">
        <v>26</v>
      </c>
      <c r="B116" s="59" t="s">
        <v>51</v>
      </c>
      <c r="C116" s="26" t="s">
        <v>52</v>
      </c>
      <c r="D116" s="22"/>
      <c r="E116" s="47"/>
      <c r="F116" s="50">
        <f>SUM(F122+F128+F130)</f>
        <v>14800</v>
      </c>
      <c r="G116" s="58">
        <f>SUM(F118+F119)</f>
        <v>14800</v>
      </c>
      <c r="H116" s="3"/>
    </row>
    <row r="117" spans="1:6" ht="15" hidden="1">
      <c r="A117" s="15"/>
      <c r="B117" s="35" t="s">
        <v>55</v>
      </c>
      <c r="C117" s="26"/>
      <c r="D117" s="22"/>
      <c r="E117" s="47"/>
      <c r="F117" s="49"/>
    </row>
    <row r="118" spans="1:6" ht="22.5" customHeight="1">
      <c r="A118" s="15"/>
      <c r="B118" s="35" t="s">
        <v>62</v>
      </c>
      <c r="C118" s="29" t="s">
        <v>52</v>
      </c>
      <c r="D118" s="22"/>
      <c r="E118" s="48">
        <v>100000</v>
      </c>
      <c r="F118" s="55">
        <f>SUM(F123+F131)</f>
        <v>12800</v>
      </c>
    </row>
    <row r="119" spans="1:6" ht="18.75" customHeight="1">
      <c r="A119" s="15"/>
      <c r="B119" s="35" t="s">
        <v>69</v>
      </c>
      <c r="C119" s="29" t="s">
        <v>52</v>
      </c>
      <c r="D119" s="22"/>
      <c r="E119" s="48">
        <v>300000</v>
      </c>
      <c r="F119" s="51">
        <f>SUM(F128)</f>
        <v>2000</v>
      </c>
    </row>
    <row r="120" spans="1:6" ht="15" hidden="1">
      <c r="A120" s="15"/>
      <c r="B120" s="35" t="s">
        <v>63</v>
      </c>
      <c r="C120" s="29" t="s">
        <v>52</v>
      </c>
      <c r="D120" s="22"/>
      <c r="E120" s="47">
        <v>200000</v>
      </c>
      <c r="F120" s="51">
        <f>SUM(F132)</f>
        <v>0</v>
      </c>
    </row>
    <row r="121" spans="1:6" ht="15">
      <c r="A121" s="15"/>
      <c r="B121" s="35"/>
      <c r="C121" s="29"/>
      <c r="D121" s="22"/>
      <c r="E121" s="48"/>
      <c r="F121" s="51"/>
    </row>
    <row r="122" spans="1:6" ht="21.75" customHeight="1">
      <c r="A122" s="8"/>
      <c r="B122" s="39" t="s">
        <v>53</v>
      </c>
      <c r="C122" s="26" t="s">
        <v>52</v>
      </c>
      <c r="D122" s="22" t="s">
        <v>29</v>
      </c>
      <c r="E122" s="48"/>
      <c r="F122" s="49">
        <f>SUM(F123)</f>
        <v>5000</v>
      </c>
    </row>
    <row r="123" spans="1:6" ht="18.75" customHeight="1">
      <c r="A123" s="8"/>
      <c r="B123" s="35" t="s">
        <v>62</v>
      </c>
      <c r="C123" s="29" t="s">
        <v>52</v>
      </c>
      <c r="D123" s="30" t="s">
        <v>29</v>
      </c>
      <c r="E123" s="48">
        <v>100000</v>
      </c>
      <c r="F123" s="55">
        <f>SUM(F126)</f>
        <v>5000</v>
      </c>
    </row>
    <row r="124" spans="1:6" ht="15.75" customHeight="1">
      <c r="A124" s="11"/>
      <c r="B124" s="35" t="s">
        <v>55</v>
      </c>
      <c r="C124" s="26"/>
      <c r="D124" s="22"/>
      <c r="E124" s="47"/>
      <c r="F124" s="49"/>
    </row>
    <row r="125" spans="1:6" ht="12.75" customHeight="1">
      <c r="A125" s="11"/>
      <c r="B125" s="84" t="s">
        <v>60</v>
      </c>
      <c r="C125" s="40"/>
      <c r="D125" s="41"/>
      <c r="E125" s="47"/>
      <c r="F125" s="42"/>
    </row>
    <row r="126" spans="1:6" ht="17.25" customHeight="1">
      <c r="A126" s="11"/>
      <c r="B126" s="84"/>
      <c r="C126" s="27" t="s">
        <v>52</v>
      </c>
      <c r="D126" s="28" t="s">
        <v>29</v>
      </c>
      <c r="E126" s="47">
        <v>100000</v>
      </c>
      <c r="F126" s="53">
        <v>5000</v>
      </c>
    </row>
    <row r="127" spans="1:6" ht="17.25" customHeight="1">
      <c r="A127" s="11"/>
      <c r="B127" s="57"/>
      <c r="C127" s="27"/>
      <c r="D127" s="28"/>
      <c r="E127" s="47"/>
      <c r="F127" s="53"/>
    </row>
    <row r="128" spans="1:6" ht="17.25" customHeight="1">
      <c r="A128" s="11"/>
      <c r="B128" s="39" t="s">
        <v>68</v>
      </c>
      <c r="C128" s="26" t="s">
        <v>52</v>
      </c>
      <c r="D128" s="22" t="s">
        <v>41</v>
      </c>
      <c r="E128" s="61">
        <v>300000</v>
      </c>
      <c r="F128" s="56">
        <v>2000</v>
      </c>
    </row>
    <row r="129" spans="1:6" ht="17.25" customHeight="1">
      <c r="A129" s="11"/>
      <c r="B129" s="57"/>
      <c r="C129" s="27"/>
      <c r="D129" s="28"/>
      <c r="E129" s="47"/>
      <c r="F129" s="53"/>
    </row>
    <row r="130" spans="1:6" ht="25.5">
      <c r="A130" s="5"/>
      <c r="B130" s="39" t="s">
        <v>54</v>
      </c>
      <c r="C130" s="26" t="s">
        <v>52</v>
      </c>
      <c r="D130" s="22" t="s">
        <v>38</v>
      </c>
      <c r="E130" s="48"/>
      <c r="F130" s="49">
        <f>SUM(F131+F132)</f>
        <v>7800</v>
      </c>
    </row>
    <row r="131" spans="1:6" ht="21.75" customHeight="1">
      <c r="A131" s="5"/>
      <c r="B131" s="35" t="s">
        <v>62</v>
      </c>
      <c r="C131" s="29" t="s">
        <v>52</v>
      </c>
      <c r="D131" s="30" t="s">
        <v>38</v>
      </c>
      <c r="E131" s="47">
        <v>100000</v>
      </c>
      <c r="F131" s="52">
        <v>7800</v>
      </c>
    </row>
    <row r="132" spans="1:6" ht="17.25" customHeight="1" hidden="1">
      <c r="A132" s="5"/>
      <c r="B132" s="35" t="s">
        <v>63</v>
      </c>
      <c r="C132" s="29" t="s">
        <v>52</v>
      </c>
      <c r="D132" s="30" t="s">
        <v>38</v>
      </c>
      <c r="E132" s="47">
        <v>200000</v>
      </c>
      <c r="F132" s="53"/>
    </row>
    <row r="133" spans="1:6" ht="13.5" thickBot="1">
      <c r="A133" s="10"/>
      <c r="B133" s="39"/>
      <c r="C133" s="27"/>
      <c r="D133" s="28"/>
      <c r="E133" s="47"/>
      <c r="F133" s="49"/>
    </row>
    <row r="134" spans="1:8" ht="24" customHeight="1">
      <c r="A134" s="44" t="s">
        <v>70</v>
      </c>
      <c r="B134" s="65" t="s">
        <v>27</v>
      </c>
      <c r="C134" s="66"/>
      <c r="D134" s="66"/>
      <c r="E134" s="67"/>
      <c r="F134" s="68">
        <f>SUM(F9+F21+F26+F32+F43+F49+F69+F77+F81+F93+F112+F116)</f>
        <v>3373187</v>
      </c>
      <c r="G134" s="58">
        <f>SUM(F136+F137)+F138</f>
        <v>3373187</v>
      </c>
      <c r="H134" s="3"/>
    </row>
    <row r="135" spans="1:6" ht="13.5" customHeight="1">
      <c r="A135" s="16"/>
      <c r="B135" s="35" t="s">
        <v>55</v>
      </c>
      <c r="C135" s="69"/>
      <c r="D135" s="69"/>
      <c r="E135" s="47"/>
      <c r="F135" s="70"/>
    </row>
    <row r="136" spans="1:6" ht="15">
      <c r="A136" s="5"/>
      <c r="B136" s="39" t="s">
        <v>62</v>
      </c>
      <c r="C136" s="71"/>
      <c r="D136" s="71"/>
      <c r="E136" s="28"/>
      <c r="F136" s="70">
        <f>SUM(F11+F28+F34+F43+F51+F71+F79+F83+F95+F114+F118)</f>
        <v>3195708</v>
      </c>
    </row>
    <row r="137" spans="1:6" ht="15">
      <c r="A137" s="5"/>
      <c r="B137" s="39" t="s">
        <v>63</v>
      </c>
      <c r="C137" s="71"/>
      <c r="D137" s="71"/>
      <c r="E137" s="28"/>
      <c r="F137" s="70">
        <f>SUM(F12+F24+F35+F52+F72+F84+F96+F120)</f>
        <v>175479</v>
      </c>
    </row>
    <row r="138" spans="1:6" ht="15.75" thickBot="1">
      <c r="A138" s="45"/>
      <c r="B138" s="72" t="s">
        <v>69</v>
      </c>
      <c r="C138" s="73"/>
      <c r="D138" s="73"/>
      <c r="E138" s="74"/>
      <c r="F138" s="75">
        <f>F128</f>
        <v>2000</v>
      </c>
    </row>
    <row r="139" spans="2:6" ht="12.75">
      <c r="B139" s="76" t="s">
        <v>0</v>
      </c>
      <c r="C139" s="77"/>
      <c r="D139" s="77"/>
      <c r="E139" s="77"/>
      <c r="F139" s="76"/>
    </row>
    <row r="140" spans="2:6" ht="12.75">
      <c r="B140" s="76"/>
      <c r="C140" s="77"/>
      <c r="D140" s="77"/>
      <c r="E140" s="77"/>
      <c r="F140" s="76"/>
    </row>
    <row r="141" spans="2:6" ht="12.75">
      <c r="B141" s="76"/>
      <c r="C141" s="77"/>
      <c r="D141" s="77"/>
      <c r="E141" s="77"/>
      <c r="F141" s="76"/>
    </row>
    <row r="142" spans="2:6" ht="12.75">
      <c r="B142" s="76"/>
      <c r="C142" s="77"/>
      <c r="D142" s="77"/>
      <c r="E142" s="77"/>
      <c r="F142" s="76"/>
    </row>
    <row r="143" spans="2:6" ht="12.75">
      <c r="B143" s="76"/>
      <c r="C143" s="77"/>
      <c r="D143" s="77"/>
      <c r="E143" s="77"/>
      <c r="F143" s="76"/>
    </row>
    <row r="144" spans="2:6" ht="12.75">
      <c r="B144" s="76"/>
      <c r="C144" s="77"/>
      <c r="D144" s="77"/>
      <c r="E144" s="77"/>
      <c r="F144" s="76"/>
    </row>
    <row r="145" spans="2:6" ht="12.75">
      <c r="B145" s="76"/>
      <c r="C145" s="77"/>
      <c r="D145" s="77"/>
      <c r="E145" s="77"/>
      <c r="F145" s="76"/>
    </row>
    <row r="146" spans="2:6" ht="12.75">
      <c r="B146" s="76"/>
      <c r="C146" s="77"/>
      <c r="D146" s="77"/>
      <c r="E146" s="77"/>
      <c r="F146" s="76"/>
    </row>
    <row r="147" spans="2:6" ht="12.75">
      <c r="B147" s="76"/>
      <c r="C147" s="77"/>
      <c r="D147" s="77"/>
      <c r="E147" s="77"/>
      <c r="F147" s="76"/>
    </row>
    <row r="148" spans="2:6" ht="12.75">
      <c r="B148" s="3"/>
      <c r="C148" s="14"/>
      <c r="D148" s="14"/>
      <c r="E148" s="14"/>
      <c r="F148" s="3"/>
    </row>
    <row r="149" spans="2:6" ht="12.75">
      <c r="B149" s="3"/>
      <c r="C149" s="14"/>
      <c r="D149" s="14"/>
      <c r="E149" s="14"/>
      <c r="F149" s="3"/>
    </row>
    <row r="150" spans="2:6" ht="12.75">
      <c r="B150" s="3"/>
      <c r="C150" s="14"/>
      <c r="D150" s="14"/>
      <c r="E150" s="14"/>
      <c r="F150" s="3"/>
    </row>
    <row r="151" spans="2:6" ht="12.75">
      <c r="B151" s="3"/>
      <c r="C151" s="14"/>
      <c r="D151" s="14"/>
      <c r="E151" s="14"/>
      <c r="F151" s="3"/>
    </row>
    <row r="152" spans="2:6" ht="12.75">
      <c r="B152" s="3"/>
      <c r="C152" s="14"/>
      <c r="D152" s="14"/>
      <c r="E152" s="14"/>
      <c r="F152" s="3"/>
    </row>
    <row r="153" spans="2:6" ht="12.75">
      <c r="B153" s="3"/>
      <c r="C153" s="14"/>
      <c r="D153" s="14"/>
      <c r="E153" s="14"/>
      <c r="F153" s="3"/>
    </row>
    <row r="154" spans="2:6" ht="12.75">
      <c r="B154" s="3"/>
      <c r="C154" s="14"/>
      <c r="D154" s="14"/>
      <c r="E154" s="14"/>
      <c r="F154" s="3"/>
    </row>
    <row r="155" spans="2:6" ht="12.75">
      <c r="B155" s="3"/>
      <c r="C155" s="14"/>
      <c r="D155" s="14"/>
      <c r="E155" s="14"/>
      <c r="F155" s="3"/>
    </row>
    <row r="156" spans="2:6" ht="12.75">
      <c r="B156" s="3"/>
      <c r="C156" s="14"/>
      <c r="D156" s="14"/>
      <c r="E156" s="14"/>
      <c r="F156" s="3"/>
    </row>
    <row r="157" spans="2:6" ht="12.75">
      <c r="B157" s="3"/>
      <c r="C157" s="14"/>
      <c r="D157" s="14"/>
      <c r="E157" s="14"/>
      <c r="F157" s="3"/>
    </row>
    <row r="158" spans="2:6" ht="12.75">
      <c r="B158" s="3"/>
      <c r="C158" s="14"/>
      <c r="D158" s="14"/>
      <c r="E158" s="14"/>
      <c r="F158" s="3"/>
    </row>
    <row r="159" spans="2:6" ht="12.75">
      <c r="B159" s="3"/>
      <c r="C159" s="14"/>
      <c r="D159" s="14"/>
      <c r="E159" s="14"/>
      <c r="F159" s="3"/>
    </row>
    <row r="160" spans="2:6" ht="12.75">
      <c r="B160" s="3"/>
      <c r="C160" s="14"/>
      <c r="D160" s="14"/>
      <c r="E160" s="14"/>
      <c r="F160" s="3"/>
    </row>
    <row r="161" spans="2:6" ht="12.75">
      <c r="B161" s="3"/>
      <c r="C161" s="14"/>
      <c r="D161" s="14"/>
      <c r="E161" s="14"/>
      <c r="F161" s="3"/>
    </row>
    <row r="162" spans="2:6" ht="12.75">
      <c r="B162" s="3"/>
      <c r="C162" s="14"/>
      <c r="D162" s="14"/>
      <c r="E162" s="14"/>
      <c r="F162" s="3"/>
    </row>
    <row r="163" spans="2:6" ht="12.75">
      <c r="B163" s="3"/>
      <c r="C163" s="14"/>
      <c r="D163" s="14"/>
      <c r="E163" s="14"/>
      <c r="F163" s="3"/>
    </row>
    <row r="164" spans="2:6" ht="12.75">
      <c r="B164" s="3"/>
      <c r="C164" s="14"/>
      <c r="D164" s="14"/>
      <c r="E164" s="14"/>
      <c r="F164" s="3"/>
    </row>
    <row r="165" spans="2:6" ht="12.75">
      <c r="B165" s="3"/>
      <c r="C165" s="14"/>
      <c r="D165" s="14"/>
      <c r="E165" s="14"/>
      <c r="F165" s="3"/>
    </row>
    <row r="166" spans="2:6" ht="12.75">
      <c r="B166" s="3"/>
      <c r="C166" s="14"/>
      <c r="D166" s="14"/>
      <c r="E166" s="14"/>
      <c r="F166" s="3"/>
    </row>
    <row r="167" spans="2:6" ht="12.75">
      <c r="B167" s="3"/>
      <c r="C167" s="14"/>
      <c r="D167" s="14"/>
      <c r="E167" s="14"/>
      <c r="F167" s="3"/>
    </row>
    <row r="168" spans="2:6" ht="12.75">
      <c r="B168" s="3"/>
      <c r="C168" s="14"/>
      <c r="D168" s="14"/>
      <c r="E168" s="14"/>
      <c r="F168" s="3"/>
    </row>
    <row r="169" spans="2:6" ht="12.75">
      <c r="B169" s="3"/>
      <c r="C169" s="14"/>
      <c r="D169" s="14"/>
      <c r="E169" s="14"/>
      <c r="F169" s="3"/>
    </row>
    <row r="170" spans="2:6" ht="12.75">
      <c r="B170" s="3"/>
      <c r="C170" s="14"/>
      <c r="D170" s="14"/>
      <c r="E170" s="14"/>
      <c r="F170" s="3"/>
    </row>
    <row r="171" spans="2:6" ht="12.75">
      <c r="B171" s="3"/>
      <c r="C171" s="14"/>
      <c r="D171" s="14"/>
      <c r="E171" s="14"/>
      <c r="F171" s="3"/>
    </row>
    <row r="172" spans="2:6" ht="12.75">
      <c r="B172" s="3"/>
      <c r="C172" s="14"/>
      <c r="D172" s="14"/>
      <c r="E172" s="14"/>
      <c r="F172" s="3"/>
    </row>
    <row r="173" spans="2:6" ht="12.75">
      <c r="B173" s="3"/>
      <c r="C173" s="14"/>
      <c r="D173" s="14"/>
      <c r="E173" s="14"/>
      <c r="F173" s="3"/>
    </row>
    <row r="174" spans="2:6" ht="12.75">
      <c r="B174" s="3"/>
      <c r="C174" s="14"/>
      <c r="D174" s="14"/>
      <c r="E174" s="14"/>
      <c r="F174" s="3"/>
    </row>
    <row r="175" spans="2:6" ht="12.75">
      <c r="B175" s="3"/>
      <c r="C175" s="14"/>
      <c r="D175" s="14"/>
      <c r="E175" s="14"/>
      <c r="F175" s="3"/>
    </row>
    <row r="176" spans="2:6" ht="12.75">
      <c r="B176" s="3"/>
      <c r="C176" s="14"/>
      <c r="D176" s="14"/>
      <c r="E176" s="14"/>
      <c r="F176" s="3"/>
    </row>
    <row r="177" spans="2:6" ht="12.75">
      <c r="B177" s="3"/>
      <c r="C177" s="14"/>
      <c r="D177" s="14"/>
      <c r="E177" s="14"/>
      <c r="F177" s="3"/>
    </row>
    <row r="178" spans="2:6" ht="12.75">
      <c r="B178" s="3"/>
      <c r="C178" s="14"/>
      <c r="D178" s="14"/>
      <c r="E178" s="14"/>
      <c r="F178" s="3"/>
    </row>
    <row r="179" spans="2:6" ht="12.75">
      <c r="B179" s="3"/>
      <c r="C179" s="14"/>
      <c r="D179" s="14"/>
      <c r="E179" s="14"/>
      <c r="F179" s="3"/>
    </row>
    <row r="180" spans="2:6" ht="12.75">
      <c r="B180" s="3"/>
      <c r="C180" s="14"/>
      <c r="D180" s="14"/>
      <c r="E180" s="14"/>
      <c r="F180" s="3"/>
    </row>
    <row r="181" spans="2:6" ht="12.75">
      <c r="B181" s="3"/>
      <c r="C181" s="14"/>
      <c r="D181" s="14"/>
      <c r="E181" s="14"/>
      <c r="F181" s="3"/>
    </row>
    <row r="182" spans="2:6" ht="12.75">
      <c r="B182" s="3"/>
      <c r="C182" s="14"/>
      <c r="D182" s="14"/>
      <c r="E182" s="14"/>
      <c r="F182" s="3"/>
    </row>
    <row r="183" spans="2:6" ht="12.75">
      <c r="B183" s="3"/>
      <c r="C183" s="14"/>
      <c r="D183" s="14"/>
      <c r="E183" s="14"/>
      <c r="F183" s="3"/>
    </row>
    <row r="184" spans="2:6" ht="12.75">
      <c r="B184" s="3"/>
      <c r="C184" s="14"/>
      <c r="D184" s="14"/>
      <c r="E184" s="14"/>
      <c r="F184" s="3"/>
    </row>
    <row r="185" spans="2:6" ht="12.75">
      <c r="B185" s="3"/>
      <c r="C185" s="14"/>
      <c r="D185" s="14"/>
      <c r="E185" s="14"/>
      <c r="F185" s="3"/>
    </row>
    <row r="186" spans="3:5" ht="12.75">
      <c r="C186" s="9"/>
      <c r="D186" s="9"/>
      <c r="E186" s="9"/>
    </row>
    <row r="187" spans="3:5" ht="12.75">
      <c r="C187" s="9"/>
      <c r="D187" s="9"/>
      <c r="E187" s="9"/>
    </row>
  </sheetData>
  <mergeCells count="3">
    <mergeCell ref="A4:G5"/>
    <mergeCell ref="C1:F1"/>
    <mergeCell ref="B125:B126"/>
  </mergeCells>
  <printOptions/>
  <pageMargins left="0.6692913385826772" right="0.2362204724409449" top="0.5905511811023623" bottom="0.7874015748031497" header="0.6692913385826772" footer="0.5118110236220472"/>
  <pageSetup horizontalDpi="120" verticalDpi="12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Каржавина</dc:creator>
  <cp:keywords/>
  <dc:description/>
  <cp:lastModifiedBy>Валентина Алексеевна</cp:lastModifiedBy>
  <cp:lastPrinted>2003-04-03T08:28:55Z</cp:lastPrinted>
  <dcterms:created xsi:type="dcterms:W3CDTF">2001-08-23T07:40:56Z</dcterms:created>
  <dcterms:modified xsi:type="dcterms:W3CDTF">2003-04-07T12:39:31Z</dcterms:modified>
  <cp:category/>
  <cp:version/>
  <cp:contentType/>
  <cp:contentStatus/>
</cp:coreProperties>
</file>